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Виткулово" sheetId="1" r:id="rId1"/>
    <sheet name="Крутые" sheetId="2" r:id="rId2"/>
    <sheet name="р.п. Сосновское" sheetId="3" r:id="rId3"/>
    <sheet name="Селитьба" sheetId="4" r:id="rId4"/>
    <sheet name="Яковское" sheetId="5" r:id="rId5"/>
  </sheets>
  <definedNames>
    <definedName name="_xlnm.Print_Area" localSheetId="0">'Виткулово'!$A$1:$AO$29</definedName>
    <definedName name="_xlnm.Print_Area" localSheetId="1">'Крутые'!$A$1:$AO$28</definedName>
    <definedName name="_xlnm.Print_Area" localSheetId="2">'р.п. Сосновское'!$A$1:$AO$29</definedName>
    <definedName name="_xlnm.Print_Area" localSheetId="3">'Селитьба'!$A$1:$AO$29</definedName>
    <definedName name="_xlnm.Print_Area" localSheetId="4">'Яковское'!$A$1:$AO$28</definedName>
  </definedNames>
  <calcPr fullCalcOnLoad="1"/>
</workbook>
</file>

<file path=xl/sharedStrings.xml><?xml version="1.0" encoding="utf-8"?>
<sst xmlns="http://schemas.openxmlformats.org/spreadsheetml/2006/main" count="461" uniqueCount="129">
  <si>
    <t>№ п/п</t>
  </si>
  <si>
    <t>Юридический адрес</t>
  </si>
  <si>
    <t>Фактический адрес</t>
  </si>
  <si>
    <t>Наименование организации, индивидуального предпринимателя</t>
  </si>
  <si>
    <t>Срок действия договора</t>
  </si>
  <si>
    <t>Местоположение</t>
  </si>
  <si>
    <t>Договор лесопользования</t>
  </si>
  <si>
    <t>Используемая техника</t>
  </si>
  <si>
    <t>Марка</t>
  </si>
  <si>
    <t>Регистрация</t>
  </si>
  <si>
    <t>Переработка древесины</t>
  </si>
  <si>
    <t>Производство отдельных видов продукции переработки</t>
  </si>
  <si>
    <t>Пиломатериалы, кбм</t>
  </si>
  <si>
    <t>Фактический объём переработки древесины, кбм</t>
  </si>
  <si>
    <t>Установленный объём заготовки древесины, кбм</t>
  </si>
  <si>
    <t>Погонажные изделия, кбм.</t>
  </si>
  <si>
    <t>Оцилиндрованное бревно, кбм</t>
  </si>
  <si>
    <t>Профилированный брус, кбм</t>
  </si>
  <si>
    <t>Используемое оборудование</t>
  </si>
  <si>
    <t>Марка, вид</t>
  </si>
  <si>
    <t>Производственная площадка</t>
  </si>
  <si>
    <t>Основание использования земельного участка</t>
  </si>
  <si>
    <t>Площадь, га</t>
  </si>
  <si>
    <t>Количество потребляемой электроэнергии, кВт</t>
  </si>
  <si>
    <t>Численность работников</t>
  </si>
  <si>
    <t>Общая численность, чел.</t>
  </si>
  <si>
    <t>в т.ч. переработка</t>
  </si>
  <si>
    <t>в т.ч. заготовка</t>
  </si>
  <si>
    <t>Среднемесячная заработная плата, руб.</t>
  </si>
  <si>
    <t>Количество, ед.</t>
  </si>
  <si>
    <t>Итого:</t>
  </si>
  <si>
    <t>х</t>
  </si>
  <si>
    <t>Вид договора</t>
  </si>
  <si>
    <t>Налоговые отчисления, руб.</t>
  </si>
  <si>
    <t>Объем инвестиций, тыс. руб.</t>
  </si>
  <si>
    <t>Вид деятельности (лесозаготовка, деревопереработка)</t>
  </si>
  <si>
    <t>Объемы заготовки (по месяцам), м.куб.</t>
  </si>
  <si>
    <t>Объемы заготовки всего, м. куб</t>
  </si>
  <si>
    <t xml:space="preserve">"СОГЛАСОВАНО" </t>
  </si>
  <si>
    <t xml:space="preserve">Примечание: по 1 экз. паспорта предоставляется в администрацию района, в районное (межрайонное) лесничество, полицию района. </t>
  </si>
  <si>
    <t xml:space="preserve">Изменения в лесной паспорт вносятся ежеквартально и предоставляются до 10 числа отчетного месяца. </t>
  </si>
  <si>
    <t>Следовательно получает из данной программы финансирование</t>
  </si>
  <si>
    <t>председатель МВК Нижегородской области</t>
  </si>
  <si>
    <t>по борьбе с хищениями лесных ресурсов и незаконным оборотом лесных материалов</t>
  </si>
  <si>
    <t>______________________________ Е.Б.ЛЮЛИН</t>
  </si>
  <si>
    <t xml:space="preserve">Продолжение таблицы </t>
  </si>
  <si>
    <t>"УТВЕРЖДАЮ"</t>
  </si>
  <si>
    <t xml:space="preserve">ФОРМУ ЛЕСНОГО ПАСПОРТА ПОСЕЛЕНИЯ </t>
  </si>
  <si>
    <t>ИП Беляев И.М.</t>
  </si>
  <si>
    <t>собственность</t>
  </si>
  <si>
    <t>Изделия из дерева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</si>
  <si>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</si>
  <si>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</si>
  <si>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</si>
  <si>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</si>
  <si>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</si>
  <si>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</si>
  <si>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</si>
  <si>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</si>
  <si>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</si>
  <si>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</si>
  <si>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</si>
  <si>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</si>
  <si>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                                    ЛЕСНОЙ ПАСПОРТ Виткуловского поселения Сосновского муниципального района</t>
  </si>
  <si>
    <t>606170, Нижегородская обл., д. Глядково, ул. Ворошилова, д.54</t>
  </si>
  <si>
    <t>Пилорама ленточная ЛМП-850 ПС</t>
  </si>
  <si>
    <t>Станок токарный СР-113</t>
  </si>
  <si>
    <t>Станок круглопалочный</t>
  </si>
  <si>
    <t>ИП Сбитнев А.А.</t>
  </si>
  <si>
    <t>606184, Нижегородская обл., Сосновский район, с.Стечкино, ул.Гагарина, д.49</t>
  </si>
  <si>
    <t>Ленточная пилорама ПЛГ-750(3) (усиленая, механический прием)</t>
  </si>
  <si>
    <t>ИП Обрезчиков С.М.</t>
  </si>
  <si>
    <t>606106, Нижегородская обл., г. Павлово, ул.Правика, д.1 кв.55</t>
  </si>
  <si>
    <t>Пила ленточная ОЛГ-550-1</t>
  </si>
  <si>
    <t>собственность
св-во серия 
№ 52АД 
№ 749815
от 29.04.2013г.</t>
  </si>
  <si>
    <t>Станок круглопалочный FS-60</t>
  </si>
  <si>
    <t>Пилорама ленточная ЛМП-650 ПС</t>
  </si>
  <si>
    <t>договор аренды</t>
  </si>
  <si>
    <t xml:space="preserve">   ЛЕСНОЙ ПАСПОРТ Селитьбенского поселения  Сосновского муниципального района</t>
  </si>
  <si>
    <t xml:space="preserve">февраль </t>
  </si>
  <si>
    <t>ООО "Метелица"</t>
  </si>
  <si>
    <t>договор аренды № 384 от 03.11.2009 заготовка древесины</t>
  </si>
  <si>
    <t>до 02.11.2058</t>
  </si>
  <si>
    <t>ИП Кальмин А.А.</t>
  </si>
  <si>
    <t>606175, Нижегородская обл., Сосновский р-н, с.Селитьба, ул. Молодежная, д. 110</t>
  </si>
  <si>
    <t>606175, Нижегородская обл., Сосновский р-н., с.Селитьба, ул. Центральная, д. 170д</t>
  </si>
  <si>
    <t>трактор Т-130</t>
  </si>
  <si>
    <t>ГИБДД п.Сосновское</t>
  </si>
  <si>
    <t>ГАЗ 3307</t>
  </si>
  <si>
    <t>Пилорама ленточная ЛМП-750 ПС</t>
  </si>
  <si>
    <t>ГАЗ 278813</t>
  </si>
  <si>
    <t>ГИБДД г. Павлово</t>
  </si>
  <si>
    <t>Станок реброво-горбыльный ГР 500</t>
  </si>
  <si>
    <t>ЛЕСНОЙ ПАСПОРТ р.п.Сосновское Сосновского муниципального района</t>
  </si>
  <si>
    <t>Черенки, шт.</t>
  </si>
  <si>
    <t>Кол-во, ед.</t>
  </si>
  <si>
    <t>ООО "Лесосервсис"</t>
  </si>
  <si>
    <t xml:space="preserve">606170, Нижегородская обл., р.п.Сосновское, ул. Есенина, д. 5 </t>
  </si>
  <si>
    <t xml:space="preserve">606170, Нижегородская обл., р.п.Сосновское,ул. Есенина, д. 5 </t>
  </si>
  <si>
    <t>Станок для заточки ножей</t>
  </si>
  <si>
    <t>Маятниковая пила</t>
  </si>
  <si>
    <t>Ленточная пилорама ЛПГ-70</t>
  </si>
  <si>
    <t>Станок копировально-фрезерный с ручным управлением</t>
  </si>
  <si>
    <t>Станок вертикальнофрезерный</t>
  </si>
  <si>
    <t>Круглопалочный станок FS-60</t>
  </si>
  <si>
    <t xml:space="preserve">                                    ЛЕСНОЙ ПАСПОРТ Яковского поселения Сосновского муниципального района</t>
  </si>
  <si>
    <t>ИП Тарапата А.А.</t>
  </si>
  <si>
    <t>606174 Нижегородская обл., Сосновский р-н, с. Яковское, ул. Молодежная, д. 20, кв.21</t>
  </si>
  <si>
    <t>Круглопалочный станок КПА 20</t>
  </si>
  <si>
    <t xml:space="preserve">606175, Нижегородская обл., Сосновский р-н., с.Селитьба </t>
  </si>
  <si>
    <t>606000,Нижегородская обл., г. Дзержинск, Автозаводское шоссе, д. 5,3 км + 100 м, кор. 1, офис 22</t>
  </si>
  <si>
    <t>Прочее</t>
  </si>
  <si>
    <t>Деревопереработка</t>
  </si>
  <si>
    <t>Станок многопильный,ленточный</t>
  </si>
  <si>
    <t>Лесозаготовка</t>
  </si>
  <si>
    <t>Догоров аренды от 01.06.2006 № 2</t>
  </si>
  <si>
    <t xml:space="preserve">* объемы инвестиций указывают только в том случае если, индивидуальный предприниматель участвует в какой-либо программе (районной, областной, федеральной). </t>
  </si>
  <si>
    <t>606184, Нижегородская обл., Сосновский район, с.Стечкино</t>
  </si>
  <si>
    <t xml:space="preserve">                                    ЛЕСНОЙ ПАСПОРТ Крутецкого поселения Сосновского муниципального района</t>
  </si>
  <si>
    <t>Вице-губернатор</t>
  </si>
  <si>
    <t>Ответственный руководитель: Начальник управления экономического развития Ремизова Елена Юрьевна</t>
  </si>
  <si>
    <t>Специалист управления экономического развития Кузнецова Алена Георгиевна тел. 8 (83174) 2-71-86                                                   (фамилия имя отчество, должность исполнителя и телефон)</t>
  </si>
  <si>
    <t>Специалист управления экономического развития Кузнецова Алена Георгиевна тел. 8 (83174) 2-71-86                                                                            (фамилия имя отчество, должность исполнителя и 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</si>
  <si>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</si>
  <si>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"_________" ___________________ 2019 г. </t>
  </si>
  <si>
    <t>10 января 2019 г.</t>
  </si>
  <si>
    <t xml:space="preserve">Глава Администрации Сосновского муниципального района Нижегородской области  </t>
  </si>
  <si>
    <t>А.С. Зимин</t>
  </si>
  <si>
    <t>606170, Нижегородская обл., п. Сосновское, ул. Дачная, д.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</si>
</sst>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000"/>
    <numFmt numFmtId="172" formatCode="0.000"/>
    <numFmt numFmtId="173" formatCode="#,##0.00&quot;р.&quot;"/>
    <numFmt numFmtId="174" formatCode="#,##0.0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textRotation="90" wrapText="1"/>
    </xf>
    <xf numFmtId="0" fontId="0" fillId="0" borderId="0" xfId="0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17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textRotation="90" wrapText="1"/>
    </xf>
    <xf numFmtId="0" fontId="4" fillId="0" borderId="16" xfId="0" applyFont="1" applyFill="1" applyBorder="1" applyAlignment="1">
      <alignment vertical="top" textRotation="90" wrapText="1"/>
    </xf>
    <xf numFmtId="169" fontId="4" fillId="0" borderId="18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textRotation="2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top" textRotation="90" wrapText="1"/>
    </xf>
    <xf numFmtId="0" fontId="4" fillId="0" borderId="39" xfId="0" applyFont="1" applyFill="1" applyBorder="1" applyAlignment="1">
      <alignment vertical="top" textRotation="90" wrapText="1"/>
    </xf>
    <xf numFmtId="0" fontId="4" fillId="0" borderId="25" xfId="0" applyFont="1" applyFill="1" applyBorder="1" applyAlignment="1">
      <alignment vertical="top" textRotation="90" wrapText="1"/>
    </xf>
    <xf numFmtId="0" fontId="4" fillId="0" borderId="48" xfId="0" applyFont="1" applyFill="1" applyBorder="1" applyAlignment="1">
      <alignment vertical="top" textRotation="90" wrapText="1"/>
    </xf>
    <xf numFmtId="0" fontId="4" fillId="0" borderId="49" xfId="0" applyFont="1" applyFill="1" applyBorder="1" applyAlignment="1">
      <alignment vertical="top" textRotation="90" wrapText="1"/>
    </xf>
    <xf numFmtId="0" fontId="4" fillId="0" borderId="50" xfId="0" applyFont="1" applyFill="1" applyBorder="1" applyAlignment="1">
      <alignment vertical="top" textRotation="90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top" textRotation="90" wrapText="1"/>
    </xf>
    <xf numFmtId="0" fontId="4" fillId="0" borderId="52" xfId="0" applyFont="1" applyFill="1" applyBorder="1" applyAlignment="1">
      <alignment vertical="top" textRotation="90" wrapText="1"/>
    </xf>
    <xf numFmtId="0" fontId="4" fillId="0" borderId="53" xfId="0" applyFont="1" applyFill="1" applyBorder="1" applyAlignment="1">
      <alignment vertical="top" textRotation="90" wrapText="1"/>
    </xf>
    <xf numFmtId="0" fontId="0" fillId="0" borderId="5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4" fontId="4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9" fontId="4" fillId="0" borderId="48" xfId="0" applyNumberFormat="1" applyFont="1" applyFill="1" applyBorder="1" applyAlignment="1">
      <alignment horizontal="center" vertical="center" wrapText="1"/>
    </xf>
    <xf numFmtId="169" fontId="4" fillId="0" borderId="49" xfId="0" applyNumberFormat="1" applyFont="1" applyFill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9" fontId="4" fillId="0" borderId="38" xfId="0" applyNumberFormat="1" applyFont="1" applyFill="1" applyBorder="1" applyAlignment="1">
      <alignment horizontal="center" vertical="center" wrapText="1"/>
    </xf>
    <xf numFmtId="169" fontId="4" fillId="0" borderId="39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9" fontId="4" fillId="0" borderId="62" xfId="0" applyNumberFormat="1" applyFont="1" applyFill="1" applyBorder="1" applyAlignment="1">
      <alignment horizontal="center" vertical="center" wrapText="1"/>
    </xf>
    <xf numFmtId="169" fontId="4" fillId="0" borderId="63" xfId="0" applyNumberFormat="1" applyFont="1" applyFill="1" applyBorder="1" applyAlignment="1">
      <alignment horizontal="center" vertical="center" wrapText="1"/>
    </xf>
    <xf numFmtId="169" fontId="4" fillId="0" borderId="24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169" fontId="7" fillId="0" borderId="68" xfId="0" applyNumberFormat="1" applyFont="1" applyFill="1" applyBorder="1" applyAlignment="1">
      <alignment horizontal="center" vertical="center" wrapText="1"/>
    </xf>
    <xf numFmtId="169" fontId="7" fillId="0" borderId="6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69" fontId="7" fillId="0" borderId="28" xfId="0" applyNumberFormat="1" applyFont="1" applyFill="1" applyBorder="1" applyAlignment="1">
      <alignment horizontal="center" vertical="center" wrapText="1"/>
    </xf>
    <xf numFmtId="169" fontId="7" fillId="0" borderId="3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textRotation="90" wrapText="1"/>
    </xf>
    <xf numFmtId="0" fontId="7" fillId="0" borderId="32" xfId="0" applyFont="1" applyFill="1" applyBorder="1" applyAlignment="1">
      <alignment vertical="top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69" fontId="7" fillId="0" borderId="6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68" xfId="0" applyFont="1" applyFill="1" applyBorder="1" applyAlignment="1">
      <alignment vertical="top" wrapText="1"/>
    </xf>
    <xf numFmtId="0" fontId="7" fillId="0" borderId="69" xfId="0" applyFont="1" applyFill="1" applyBorder="1" applyAlignment="1">
      <alignment vertical="top" wrapText="1"/>
    </xf>
    <xf numFmtId="0" fontId="7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textRotation="90" wrapText="1"/>
    </xf>
    <xf numFmtId="0" fontId="0" fillId="0" borderId="56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61" xfId="0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69" fontId="4" fillId="0" borderId="28" xfId="0" applyNumberFormat="1" applyFont="1" applyFill="1" applyBorder="1" applyAlignment="1">
      <alignment horizontal="center" vertical="center" wrapText="1"/>
    </xf>
    <xf numFmtId="169" fontId="4" fillId="0" borderId="6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textRotation="90" wrapText="1"/>
    </xf>
    <xf numFmtId="0" fontId="4" fillId="0" borderId="39" xfId="0" applyFont="1" applyFill="1" applyBorder="1" applyAlignment="1">
      <alignment horizontal="left" vertical="center" textRotation="90" wrapText="1"/>
    </xf>
    <xf numFmtId="0" fontId="4" fillId="0" borderId="25" xfId="0" applyFont="1" applyFill="1" applyBorder="1" applyAlignment="1">
      <alignment horizontal="left" vertical="center" textRotation="90" wrapText="1"/>
    </xf>
    <xf numFmtId="0" fontId="4" fillId="0" borderId="51" xfId="0" applyFont="1" applyFill="1" applyBorder="1" applyAlignment="1">
      <alignment horizontal="left" vertical="center" textRotation="90" wrapText="1"/>
    </xf>
    <xf numFmtId="0" fontId="4" fillId="0" borderId="52" xfId="0" applyFont="1" applyFill="1" applyBorder="1" applyAlignment="1">
      <alignment horizontal="left" vertical="center" textRotation="90" wrapText="1"/>
    </xf>
    <xf numFmtId="0" fontId="4" fillId="0" borderId="53" xfId="0" applyFont="1" applyFill="1" applyBorder="1" applyAlignment="1">
      <alignment horizontal="left" vertical="center" textRotation="90" wrapText="1"/>
    </xf>
    <xf numFmtId="0" fontId="4" fillId="0" borderId="48" xfId="0" applyFont="1" applyFill="1" applyBorder="1" applyAlignment="1">
      <alignment horizontal="left" vertical="center" textRotation="90" wrapText="1"/>
    </xf>
    <xf numFmtId="0" fontId="4" fillId="0" borderId="49" xfId="0" applyFont="1" applyFill="1" applyBorder="1" applyAlignment="1">
      <alignment horizontal="left" vertical="center" textRotation="90" wrapText="1"/>
    </xf>
    <xf numFmtId="0" fontId="4" fillId="0" borderId="50" xfId="0" applyFont="1" applyFill="1" applyBorder="1" applyAlignment="1">
      <alignment horizontal="left" vertical="center" textRotation="90" wrapTex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textRotation="90" wrapText="1"/>
    </xf>
    <xf numFmtId="0" fontId="4" fillId="0" borderId="63" xfId="0" applyFont="1" applyFill="1" applyBorder="1" applyAlignment="1">
      <alignment horizontal="left" vertical="center" textRotation="90" wrapText="1"/>
    </xf>
    <xf numFmtId="0" fontId="4" fillId="0" borderId="24" xfId="0" applyFont="1" applyFill="1" applyBorder="1" applyAlignment="1">
      <alignment horizontal="left" vertical="center" textRotation="90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9"/>
  <sheetViews>
    <sheetView tabSelected="1" view="pageBreakPreview" zoomScale="90" zoomScaleSheetLayoutView="90" zoomScalePageLayoutView="0" workbookViewId="0" topLeftCell="A4">
      <selection activeCell="C28" sqref="C28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7.125" style="0" customWidth="1"/>
    <col min="4" max="4" width="16.75390625" style="0" customWidth="1"/>
    <col min="5" max="5" width="20.25390625" style="0" customWidth="1"/>
    <col min="6" max="6" width="9.75390625" style="0" customWidth="1"/>
    <col min="7" max="7" width="9.00390625" style="0" customWidth="1"/>
    <col min="8" max="8" width="9.875" style="0" customWidth="1"/>
    <col min="9" max="9" width="8.375" style="0" customWidth="1"/>
    <col min="10" max="10" width="8.625" style="0" customWidth="1"/>
    <col min="11" max="11" width="8.75390625" style="0" customWidth="1"/>
    <col min="12" max="17" width="8.625" style="0" customWidth="1"/>
    <col min="18" max="18" width="9.375" style="0" customWidth="1"/>
    <col min="19" max="21" width="8.625" style="0" customWidth="1"/>
    <col min="22" max="22" width="10.625" style="0" customWidth="1"/>
    <col min="23" max="23" width="7.625" style="6" customWidth="1"/>
    <col min="24" max="24" width="7.375" style="6" customWidth="1"/>
    <col min="25" max="25" width="14.125" style="0" customWidth="1"/>
    <col min="26" max="30" width="9.125" style="0" customWidth="1"/>
    <col min="31" max="31" width="30.2539062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00390625" style="0" customWidth="1"/>
    <col min="36" max="39" width="9.375" style="0" customWidth="1"/>
    <col min="40" max="40" width="10.875" style="0" customWidth="1"/>
    <col min="41" max="41" width="8.12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10" ht="15" customHeight="1">
      <c r="C5" s="11" t="s">
        <v>46</v>
      </c>
      <c r="I5" s="14"/>
      <c r="J5" s="11" t="s">
        <v>38</v>
      </c>
    </row>
    <row r="6" spans="2:21" ht="15" customHeight="1">
      <c r="B6" t="s">
        <v>119</v>
      </c>
      <c r="C6" s="11"/>
      <c r="D6" s="11"/>
      <c r="G6" s="170" t="s">
        <v>126</v>
      </c>
      <c r="H6" s="170"/>
      <c r="I6" s="170"/>
      <c r="J6" s="170"/>
      <c r="K6" s="170"/>
      <c r="L6" s="170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170"/>
      <c r="H7" s="170"/>
      <c r="I7" s="170"/>
      <c r="J7" s="170"/>
      <c r="K7" s="170"/>
      <c r="L7" s="170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K8" s="9" t="s">
        <v>127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44</v>
      </c>
      <c r="C9" s="11"/>
      <c r="D9" s="11"/>
    </row>
    <row r="10" spans="2:21" ht="12.75">
      <c r="B10" s="15" t="s">
        <v>124</v>
      </c>
      <c r="C10" s="11"/>
      <c r="D10" s="11"/>
      <c r="F10" s="11"/>
      <c r="G10" t="s">
        <v>125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171"/>
      <c r="AA11" s="171"/>
    </row>
    <row r="12" spans="1:41" ht="12.75" customHeight="1">
      <c r="A12" s="10"/>
      <c r="B12" s="10"/>
      <c r="C12" s="10"/>
      <c r="D12" s="172" t="s">
        <v>63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"/>
      <c r="W12" s="10"/>
      <c r="X12" s="10"/>
      <c r="Y12" s="1"/>
      <c r="Z12" s="171"/>
      <c r="AA12" s="171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47" t="s">
        <v>0</v>
      </c>
      <c r="B14" s="147" t="s">
        <v>3</v>
      </c>
      <c r="C14" s="195" t="s">
        <v>5</v>
      </c>
      <c r="D14" s="196"/>
      <c r="E14" s="199" t="s">
        <v>35</v>
      </c>
      <c r="F14" s="195" t="s">
        <v>6</v>
      </c>
      <c r="G14" s="197"/>
      <c r="H14" s="196"/>
      <c r="I14" s="142" t="s">
        <v>37</v>
      </c>
      <c r="J14" s="133" t="s">
        <v>36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133" t="s">
        <v>7</v>
      </c>
      <c r="W14" s="134"/>
      <c r="X14" s="135"/>
      <c r="Y14" s="173" t="s">
        <v>10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5"/>
      <c r="AJ14" s="133" t="s">
        <v>24</v>
      </c>
      <c r="AK14" s="134"/>
      <c r="AL14" s="134"/>
      <c r="AM14" s="135"/>
      <c r="AN14" s="128" t="s">
        <v>33</v>
      </c>
      <c r="AO14" s="128" t="s">
        <v>34</v>
      </c>
    </row>
    <row r="15" spans="1:41" ht="25.5" customHeight="1" thickBot="1">
      <c r="A15" s="148"/>
      <c r="B15" s="148"/>
      <c r="C15" s="168" t="s">
        <v>1</v>
      </c>
      <c r="D15" s="180" t="s">
        <v>2</v>
      </c>
      <c r="E15" s="200"/>
      <c r="F15" s="176" t="s">
        <v>32</v>
      </c>
      <c r="G15" s="176" t="s">
        <v>4</v>
      </c>
      <c r="H15" s="176" t="s">
        <v>14</v>
      </c>
      <c r="I15" s="182"/>
      <c r="J15" s="131" t="s">
        <v>54</v>
      </c>
      <c r="K15" s="131" t="s">
        <v>55</v>
      </c>
      <c r="L15" s="131" t="s">
        <v>56</v>
      </c>
      <c r="M15" s="131" t="s">
        <v>57</v>
      </c>
      <c r="N15" s="131" t="s">
        <v>58</v>
      </c>
      <c r="O15" s="131" t="s">
        <v>59</v>
      </c>
      <c r="P15" s="131" t="s">
        <v>60</v>
      </c>
      <c r="Q15" s="131" t="s">
        <v>61</v>
      </c>
      <c r="R15" s="131" t="s">
        <v>62</v>
      </c>
      <c r="S15" s="131" t="s">
        <v>51</v>
      </c>
      <c r="T15" s="131" t="s">
        <v>52</v>
      </c>
      <c r="U15" s="131" t="s">
        <v>53</v>
      </c>
      <c r="V15" s="131" t="s">
        <v>8</v>
      </c>
      <c r="W15" s="210" t="s">
        <v>9</v>
      </c>
      <c r="X15" s="142" t="s">
        <v>29</v>
      </c>
      <c r="Y15" s="202" t="s">
        <v>13</v>
      </c>
      <c r="Z15" s="178" t="s">
        <v>11</v>
      </c>
      <c r="AA15" s="198"/>
      <c r="AB15" s="198"/>
      <c r="AC15" s="198"/>
      <c r="AD15" s="179"/>
      <c r="AE15" s="178" t="s">
        <v>18</v>
      </c>
      <c r="AF15" s="179"/>
      <c r="AG15" s="178" t="s">
        <v>20</v>
      </c>
      <c r="AH15" s="179"/>
      <c r="AI15" s="176" t="s">
        <v>23</v>
      </c>
      <c r="AJ15" s="176" t="s">
        <v>25</v>
      </c>
      <c r="AK15" s="176" t="s">
        <v>27</v>
      </c>
      <c r="AL15" s="176" t="s">
        <v>26</v>
      </c>
      <c r="AM15" s="176" t="s">
        <v>28</v>
      </c>
      <c r="AN15" s="129"/>
      <c r="AO15" s="129"/>
    </row>
    <row r="16" spans="1:41" ht="104.25" customHeight="1" thickBot="1">
      <c r="A16" s="149"/>
      <c r="B16" s="149"/>
      <c r="C16" s="169"/>
      <c r="D16" s="181"/>
      <c r="E16" s="201"/>
      <c r="F16" s="177"/>
      <c r="G16" s="177"/>
      <c r="H16" s="177"/>
      <c r="I16" s="143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211"/>
      <c r="X16" s="143"/>
      <c r="Y16" s="20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50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177"/>
      <c r="AJ16" s="177"/>
      <c r="AK16" s="177"/>
      <c r="AL16" s="177"/>
      <c r="AM16" s="177"/>
      <c r="AN16" s="130"/>
      <c r="AO16" s="130"/>
    </row>
    <row r="17" spans="1:41" ht="13.5" thickBot="1">
      <c r="A17" s="18">
        <v>1</v>
      </c>
      <c r="B17" s="18">
        <v>2</v>
      </c>
      <c r="C17" s="21">
        <v>3</v>
      </c>
      <c r="D17" s="19">
        <v>4</v>
      </c>
      <c r="E17" s="74">
        <v>5</v>
      </c>
      <c r="F17" s="21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74">
        <v>40</v>
      </c>
      <c r="AO17" s="19">
        <v>41</v>
      </c>
    </row>
    <row r="18" spans="1:41" s="25" customFormat="1" ht="18.75" customHeight="1">
      <c r="A18" s="144">
        <v>1</v>
      </c>
      <c r="B18" s="150" t="s">
        <v>48</v>
      </c>
      <c r="C18" s="162" t="s">
        <v>128</v>
      </c>
      <c r="D18" s="159" t="s">
        <v>64</v>
      </c>
      <c r="E18" s="207" t="s">
        <v>112</v>
      </c>
      <c r="F18" s="156"/>
      <c r="G18" s="153"/>
      <c r="H18" s="165"/>
      <c r="I18" s="156"/>
      <c r="J18" s="153"/>
      <c r="K18" s="153"/>
      <c r="L18" s="153"/>
      <c r="M18" s="153"/>
      <c r="N18" s="153"/>
      <c r="O18" s="139"/>
      <c r="P18" s="139"/>
      <c r="Q18" s="139"/>
      <c r="R18" s="139"/>
      <c r="S18" s="139"/>
      <c r="T18" s="139"/>
      <c r="U18" s="136"/>
      <c r="V18" s="153"/>
      <c r="W18" s="153"/>
      <c r="X18" s="165"/>
      <c r="Y18" s="189">
        <f>60+50+100+70</f>
        <v>280</v>
      </c>
      <c r="Z18" s="139"/>
      <c r="AA18" s="139"/>
      <c r="AB18" s="139"/>
      <c r="AC18" s="139"/>
      <c r="AD18" s="204"/>
      <c r="AE18" s="85" t="s">
        <v>113</v>
      </c>
      <c r="AF18" s="87">
        <v>1</v>
      </c>
      <c r="AG18" s="186" t="s">
        <v>49</v>
      </c>
      <c r="AH18" s="186">
        <v>0.204</v>
      </c>
      <c r="AI18" s="192">
        <f>7800+7000+9800+7800</f>
        <v>32400</v>
      </c>
      <c r="AJ18" s="219">
        <v>9</v>
      </c>
      <c r="AK18" s="186">
        <v>0</v>
      </c>
      <c r="AL18" s="186">
        <v>9</v>
      </c>
      <c r="AM18" s="192">
        <v>10800</v>
      </c>
      <c r="AN18" s="216">
        <f>62060+50000+171940+50000</f>
        <v>334000</v>
      </c>
      <c r="AO18" s="183">
        <v>0</v>
      </c>
    </row>
    <row r="19" spans="1:41" s="25" customFormat="1" ht="18.75" customHeight="1">
      <c r="A19" s="145"/>
      <c r="B19" s="151"/>
      <c r="C19" s="163"/>
      <c r="D19" s="160"/>
      <c r="E19" s="208"/>
      <c r="F19" s="157"/>
      <c r="G19" s="154"/>
      <c r="H19" s="166"/>
      <c r="I19" s="157"/>
      <c r="J19" s="154"/>
      <c r="K19" s="154"/>
      <c r="L19" s="154"/>
      <c r="M19" s="154"/>
      <c r="N19" s="154"/>
      <c r="O19" s="140"/>
      <c r="P19" s="140"/>
      <c r="Q19" s="140"/>
      <c r="R19" s="140"/>
      <c r="S19" s="140"/>
      <c r="T19" s="140"/>
      <c r="U19" s="137"/>
      <c r="V19" s="154"/>
      <c r="W19" s="154"/>
      <c r="X19" s="166"/>
      <c r="Y19" s="190"/>
      <c r="Z19" s="140"/>
      <c r="AA19" s="140"/>
      <c r="AB19" s="140"/>
      <c r="AC19" s="140"/>
      <c r="AD19" s="205"/>
      <c r="AE19" s="114" t="s">
        <v>65</v>
      </c>
      <c r="AF19" s="90">
        <v>1</v>
      </c>
      <c r="AG19" s="187"/>
      <c r="AH19" s="187"/>
      <c r="AI19" s="193"/>
      <c r="AJ19" s="220"/>
      <c r="AK19" s="187"/>
      <c r="AL19" s="187"/>
      <c r="AM19" s="193"/>
      <c r="AN19" s="217"/>
      <c r="AO19" s="184"/>
    </row>
    <row r="20" spans="1:41" s="25" customFormat="1" ht="18.75" customHeight="1">
      <c r="A20" s="145"/>
      <c r="B20" s="151"/>
      <c r="C20" s="163"/>
      <c r="D20" s="160"/>
      <c r="E20" s="208"/>
      <c r="F20" s="157"/>
      <c r="G20" s="154"/>
      <c r="H20" s="166"/>
      <c r="I20" s="157"/>
      <c r="J20" s="154"/>
      <c r="K20" s="154"/>
      <c r="L20" s="154"/>
      <c r="M20" s="154"/>
      <c r="N20" s="154"/>
      <c r="O20" s="140"/>
      <c r="P20" s="140"/>
      <c r="Q20" s="140"/>
      <c r="R20" s="140"/>
      <c r="S20" s="140"/>
      <c r="T20" s="140"/>
      <c r="U20" s="137"/>
      <c r="V20" s="154"/>
      <c r="W20" s="154"/>
      <c r="X20" s="166"/>
      <c r="Y20" s="190"/>
      <c r="Z20" s="140"/>
      <c r="AA20" s="140"/>
      <c r="AB20" s="140"/>
      <c r="AC20" s="140"/>
      <c r="AD20" s="205"/>
      <c r="AE20" s="114" t="s">
        <v>66</v>
      </c>
      <c r="AF20" s="90">
        <v>1</v>
      </c>
      <c r="AG20" s="187"/>
      <c r="AH20" s="187"/>
      <c r="AI20" s="193"/>
      <c r="AJ20" s="220"/>
      <c r="AK20" s="187"/>
      <c r="AL20" s="187"/>
      <c r="AM20" s="193"/>
      <c r="AN20" s="217"/>
      <c r="AO20" s="184"/>
    </row>
    <row r="21" spans="1:41" s="25" customFormat="1" ht="18.75" customHeight="1" thickBot="1">
      <c r="A21" s="146"/>
      <c r="B21" s="152"/>
      <c r="C21" s="164"/>
      <c r="D21" s="161"/>
      <c r="E21" s="209"/>
      <c r="F21" s="158"/>
      <c r="G21" s="155"/>
      <c r="H21" s="167"/>
      <c r="I21" s="158"/>
      <c r="J21" s="155"/>
      <c r="K21" s="155"/>
      <c r="L21" s="155"/>
      <c r="M21" s="155"/>
      <c r="N21" s="155"/>
      <c r="O21" s="141"/>
      <c r="P21" s="141"/>
      <c r="Q21" s="141"/>
      <c r="R21" s="141"/>
      <c r="S21" s="141"/>
      <c r="T21" s="141"/>
      <c r="U21" s="138"/>
      <c r="V21" s="155"/>
      <c r="W21" s="155"/>
      <c r="X21" s="167"/>
      <c r="Y21" s="191"/>
      <c r="Z21" s="141"/>
      <c r="AA21" s="141"/>
      <c r="AB21" s="141"/>
      <c r="AC21" s="141"/>
      <c r="AD21" s="206"/>
      <c r="AE21" s="86" t="s">
        <v>67</v>
      </c>
      <c r="AF21" s="68">
        <v>2</v>
      </c>
      <c r="AG21" s="188"/>
      <c r="AH21" s="188"/>
      <c r="AI21" s="194"/>
      <c r="AJ21" s="221"/>
      <c r="AK21" s="188"/>
      <c r="AL21" s="188"/>
      <c r="AM21" s="194"/>
      <c r="AN21" s="218"/>
      <c r="AO21" s="185"/>
    </row>
    <row r="22" spans="1:41" s="70" customFormat="1" ht="19.5" customHeight="1" thickBot="1">
      <c r="A22" s="133" t="s">
        <v>30</v>
      </c>
      <c r="B22" s="134"/>
      <c r="C22" s="27" t="s">
        <v>31</v>
      </c>
      <c r="D22" s="23" t="s">
        <v>31</v>
      </c>
      <c r="E22" s="7" t="s">
        <v>31</v>
      </c>
      <c r="F22" s="27" t="s">
        <v>31</v>
      </c>
      <c r="G22" s="2" t="s">
        <v>31</v>
      </c>
      <c r="H22" s="23">
        <f aca="true" t="shared" si="0" ref="H22:U22">SUM(H18:H21)</f>
        <v>0</v>
      </c>
      <c r="I22" s="71">
        <f t="shared" si="0"/>
        <v>0</v>
      </c>
      <c r="J22" s="3">
        <f t="shared" si="0"/>
        <v>0</v>
      </c>
      <c r="K22" s="3">
        <f t="shared" si="0"/>
        <v>0</v>
      </c>
      <c r="L22" s="3">
        <f t="shared" si="0"/>
        <v>0</v>
      </c>
      <c r="M22" s="3">
        <f t="shared" si="0"/>
        <v>0</v>
      </c>
      <c r="N22" s="3">
        <f t="shared" si="0"/>
        <v>0</v>
      </c>
      <c r="O22" s="3">
        <f t="shared" si="0"/>
        <v>0</v>
      </c>
      <c r="P22" s="3">
        <f t="shared" si="0"/>
        <v>0</v>
      </c>
      <c r="Q22" s="3">
        <f t="shared" si="0"/>
        <v>0</v>
      </c>
      <c r="R22" s="3">
        <f t="shared" si="0"/>
        <v>0</v>
      </c>
      <c r="S22" s="3">
        <f t="shared" si="0"/>
        <v>0</v>
      </c>
      <c r="T22" s="3">
        <f t="shared" si="0"/>
        <v>0</v>
      </c>
      <c r="U22" s="73">
        <f t="shared" si="0"/>
        <v>0</v>
      </c>
      <c r="V22" s="40" t="s">
        <v>31</v>
      </c>
      <c r="W22" s="2" t="s">
        <v>31</v>
      </c>
      <c r="X22" s="23">
        <f aca="true" t="shared" si="1" ref="X22:AD22">SUM(X18:X21)</f>
        <v>0</v>
      </c>
      <c r="Y22" s="76">
        <f t="shared" si="1"/>
        <v>280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60">
        <f t="shared" si="1"/>
        <v>0</v>
      </c>
      <c r="AE22" s="2" t="s">
        <v>31</v>
      </c>
      <c r="AF22" s="3">
        <f>SUM(AF18:AF21)</f>
        <v>5</v>
      </c>
      <c r="AG22" s="2" t="s">
        <v>31</v>
      </c>
      <c r="AH22" s="3">
        <f>SUM(AH18:AH21)</f>
        <v>0.204</v>
      </c>
      <c r="AI22" s="23">
        <f>SUM(AI18:AI21)</f>
        <v>32400</v>
      </c>
      <c r="AJ22" s="71">
        <f>SUM(AJ18:AJ21)</f>
        <v>9</v>
      </c>
      <c r="AK22" s="3">
        <f>SUM(AK18:AK21)</f>
        <v>0</v>
      </c>
      <c r="AL22" s="3">
        <f>SUM(AL18:AL21)</f>
        <v>9</v>
      </c>
      <c r="AM22" s="23" t="s">
        <v>31</v>
      </c>
      <c r="AN22" s="75">
        <f>SUM(AN18:AN21)</f>
        <v>334000</v>
      </c>
      <c r="AO22" s="23">
        <f>SUM(AO18:AO21)</f>
        <v>0</v>
      </c>
    </row>
    <row r="23" spans="1:4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7"/>
      <c r="W23" s="57"/>
      <c r="X23" s="57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44"/>
      <c r="W24" s="44"/>
      <c r="X24" s="44"/>
      <c r="Y24" s="215" t="s">
        <v>116</v>
      </c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14" t="s">
        <v>41</v>
      </c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/>
    </row>
    <row r="27" spans="1:36" ht="16.5" customHeight="1">
      <c r="A27" s="1"/>
      <c r="B27" s="11"/>
      <c r="C27" s="11"/>
      <c r="D27" s="11"/>
      <c r="E27" s="11"/>
      <c r="F27" s="11"/>
      <c r="G27" s="11"/>
      <c r="I27" s="10"/>
      <c r="Z27" s="213" t="s">
        <v>120</v>
      </c>
      <c r="AA27" s="213"/>
      <c r="AB27" s="213"/>
      <c r="AC27" s="213"/>
      <c r="AD27" s="213"/>
      <c r="AE27" s="213"/>
      <c r="AF27" s="213"/>
      <c r="AG27" s="213"/>
      <c r="AH27" s="213"/>
      <c r="AI27" s="213"/>
      <c r="AJ27" s="17"/>
    </row>
    <row r="28" spans="5:36" ht="29.25" customHeight="1">
      <c r="E28" t="s">
        <v>123</v>
      </c>
      <c r="I28" s="10"/>
      <c r="V28" s="1"/>
      <c r="W28" s="5"/>
      <c r="X28" s="5"/>
      <c r="Y28" s="1"/>
      <c r="Z28" s="212" t="s">
        <v>121</v>
      </c>
      <c r="AA28" s="212"/>
      <c r="AB28" s="212"/>
      <c r="AC28" s="212"/>
      <c r="AD28" s="212"/>
      <c r="AE28" s="212"/>
      <c r="AF28" s="212"/>
      <c r="AG28" s="212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89">
    <mergeCell ref="Z28:AG28"/>
    <mergeCell ref="Z27:AI27"/>
    <mergeCell ref="X25:AL25"/>
    <mergeCell ref="Y24:AO24"/>
    <mergeCell ref="AC18:AC21"/>
    <mergeCell ref="V18:V21"/>
    <mergeCell ref="AN18:AN21"/>
    <mergeCell ref="AJ18:AJ21"/>
    <mergeCell ref="AK18:AK21"/>
    <mergeCell ref="AB18:AB21"/>
    <mergeCell ref="Y15:Y16"/>
    <mergeCell ref="H15:H16"/>
    <mergeCell ref="W18:W21"/>
    <mergeCell ref="AD18:AD21"/>
    <mergeCell ref="N18:N21"/>
    <mergeCell ref="E18:E21"/>
    <mergeCell ref="W15:W16"/>
    <mergeCell ref="T15:T16"/>
    <mergeCell ref="K18:K21"/>
    <mergeCell ref="J18:J21"/>
    <mergeCell ref="AJ15:AJ16"/>
    <mergeCell ref="C14:D14"/>
    <mergeCell ref="F15:F16"/>
    <mergeCell ref="F14:H14"/>
    <mergeCell ref="Z15:AD15"/>
    <mergeCell ref="AK15:AK16"/>
    <mergeCell ref="M15:M16"/>
    <mergeCell ref="G15:G16"/>
    <mergeCell ref="V14:X14"/>
    <mergeCell ref="E14:E16"/>
    <mergeCell ref="AO18:AO21"/>
    <mergeCell ref="X18:X21"/>
    <mergeCell ref="AH18:AH21"/>
    <mergeCell ref="Y18:Y21"/>
    <mergeCell ref="Z18:Z21"/>
    <mergeCell ref="AA18:AA21"/>
    <mergeCell ref="AG18:AG21"/>
    <mergeCell ref="AI18:AI21"/>
    <mergeCell ref="AM18:AM21"/>
    <mergeCell ref="AL18:AL21"/>
    <mergeCell ref="Y14:AI14"/>
    <mergeCell ref="A22:B22"/>
    <mergeCell ref="A14:A16"/>
    <mergeCell ref="AM15:AM16"/>
    <mergeCell ref="AE15:AF15"/>
    <mergeCell ref="AG15:AH15"/>
    <mergeCell ref="AI15:AI16"/>
    <mergeCell ref="AL15:AL16"/>
    <mergeCell ref="D15:D16"/>
    <mergeCell ref="I14:I16"/>
    <mergeCell ref="G6:L7"/>
    <mergeCell ref="Z12:AA12"/>
    <mergeCell ref="Z11:AA11"/>
    <mergeCell ref="O18:O21"/>
    <mergeCell ref="P18:P21"/>
    <mergeCell ref="Q18:Q21"/>
    <mergeCell ref="D12:U12"/>
    <mergeCell ref="L18:L21"/>
    <mergeCell ref="G18:G21"/>
    <mergeCell ref="F18:F21"/>
    <mergeCell ref="B18:B21"/>
    <mergeCell ref="M18:M21"/>
    <mergeCell ref="I18:I21"/>
    <mergeCell ref="J15:J16"/>
    <mergeCell ref="K15:K16"/>
    <mergeCell ref="D18:D21"/>
    <mergeCell ref="C18:C21"/>
    <mergeCell ref="H18:H21"/>
    <mergeCell ref="C15:C16"/>
    <mergeCell ref="U18:U21"/>
    <mergeCell ref="S15:S16"/>
    <mergeCell ref="T18:T21"/>
    <mergeCell ref="V15:V16"/>
    <mergeCell ref="X15:X16"/>
    <mergeCell ref="A18:A21"/>
    <mergeCell ref="L15:L16"/>
    <mergeCell ref="R18:R21"/>
    <mergeCell ref="S18:S21"/>
    <mergeCell ref="B14:B16"/>
    <mergeCell ref="AN14:AN16"/>
    <mergeCell ref="AO14:AO16"/>
    <mergeCell ref="N15:N16"/>
    <mergeCell ref="O15:O16"/>
    <mergeCell ref="P15:P16"/>
    <mergeCell ref="Q15:Q16"/>
    <mergeCell ref="R15:R16"/>
    <mergeCell ref="J14:U14"/>
    <mergeCell ref="U15:U16"/>
    <mergeCell ref="AJ14:AM14"/>
  </mergeCells>
  <printOptions/>
  <pageMargins left="1.1811023622047245" right="0.5118110236220472" top="0.35433070866141736" bottom="0.35433070866141736" header="0.31496062992125984" footer="0.31496062992125984"/>
  <pageSetup fitToWidth="2" horizontalDpi="600" verticalDpi="600" orientation="landscape" paperSize="9" scale="57" r:id="rId1"/>
  <colBreaks count="1" manualBreakCount="1">
    <brk id="2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P28"/>
  <sheetViews>
    <sheetView view="pageBreakPreview" zoomScale="90" zoomScaleSheetLayoutView="90" zoomScalePageLayoutView="0" workbookViewId="0" topLeftCell="A1">
      <selection activeCell="AN19" sqref="AN19:AN20"/>
    </sheetView>
  </sheetViews>
  <sheetFormatPr defaultColWidth="9.00390625" defaultRowHeight="12.75"/>
  <cols>
    <col min="1" max="1" width="4.00390625" style="32" customWidth="1"/>
    <col min="2" max="2" width="21.00390625" style="0" customWidth="1"/>
    <col min="3" max="5" width="19.75390625" style="0" customWidth="1"/>
    <col min="6" max="6" width="7.75390625" style="0" customWidth="1"/>
    <col min="7" max="7" width="9.125" style="0" customWidth="1"/>
    <col min="8" max="8" width="11.00390625" style="0" customWidth="1"/>
    <col min="9" max="10" width="8.125" style="0" customWidth="1"/>
    <col min="11" max="11" width="8.625" style="0" customWidth="1"/>
    <col min="12" max="12" width="7.125" style="0" customWidth="1"/>
    <col min="13" max="13" width="7.75390625" style="0" customWidth="1"/>
    <col min="14" max="14" width="7.25390625" style="0" customWidth="1"/>
    <col min="15" max="16" width="7.625" style="0" customWidth="1"/>
    <col min="17" max="17" width="8.125" style="0" customWidth="1"/>
    <col min="18" max="21" width="8.625" style="0" customWidth="1"/>
    <col min="22" max="22" width="7.625" style="0" customWidth="1"/>
    <col min="23" max="23" width="8.87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7.875" style="0" customWidth="1"/>
    <col min="32" max="32" width="11.1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0.25390625" style="0" customWidth="1"/>
    <col min="41" max="41" width="9.37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22" ht="15" customHeight="1">
      <c r="C5" s="11" t="s">
        <v>46</v>
      </c>
      <c r="I5" s="14"/>
      <c r="J5" s="11" t="s">
        <v>38</v>
      </c>
      <c r="V5" s="11"/>
    </row>
    <row r="6" spans="2:12" ht="15" customHeight="1">
      <c r="B6" t="s">
        <v>119</v>
      </c>
      <c r="C6" s="11"/>
      <c r="D6" s="11"/>
      <c r="G6" s="170" t="s">
        <v>126</v>
      </c>
      <c r="H6" s="170"/>
      <c r="I6" s="170"/>
      <c r="J6" s="170"/>
      <c r="K6" s="170"/>
      <c r="L6" s="170"/>
    </row>
    <row r="7" spans="2:12" ht="15" customHeight="1">
      <c r="B7" s="15" t="s">
        <v>42</v>
      </c>
      <c r="C7" s="11"/>
      <c r="D7" s="11"/>
      <c r="G7" s="170"/>
      <c r="H7" s="170"/>
      <c r="I7" s="170"/>
      <c r="J7" s="170"/>
      <c r="K7" s="170"/>
      <c r="L7" s="170"/>
    </row>
    <row r="8" spans="2:12" ht="15" customHeight="1">
      <c r="B8" s="15" t="s">
        <v>43</v>
      </c>
      <c r="C8" s="11"/>
      <c r="D8" s="11"/>
      <c r="G8" s="16"/>
      <c r="H8" s="16"/>
      <c r="I8" s="16"/>
      <c r="K8" s="9" t="s">
        <v>127</v>
      </c>
      <c r="L8" s="9"/>
    </row>
    <row r="9" spans="2:4" ht="15" customHeight="1">
      <c r="B9" s="15" t="s">
        <v>44</v>
      </c>
      <c r="C9" s="11"/>
      <c r="D9" s="11"/>
    </row>
    <row r="10" spans="2:22" ht="12.75">
      <c r="B10" s="15" t="s">
        <v>124</v>
      </c>
      <c r="C10" s="11"/>
      <c r="D10" s="11"/>
      <c r="F10" s="11"/>
      <c r="G10" t="s">
        <v>125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26:27" ht="12.75">
      <c r="Z11" s="13"/>
      <c r="AA11" s="13"/>
    </row>
    <row r="12" spans="1:41" ht="12.75" customHeight="1">
      <c r="A12" s="33"/>
      <c r="B12" s="10"/>
      <c r="C12" s="10"/>
      <c r="D12" s="222" t="s">
        <v>118</v>
      </c>
      <c r="E12" s="222"/>
      <c r="F12" s="222"/>
      <c r="G12" s="222"/>
      <c r="H12" s="222"/>
      <c r="I12" s="222"/>
      <c r="J12" s="222"/>
      <c r="K12" s="222"/>
      <c r="L12" s="223"/>
      <c r="M12" s="1"/>
      <c r="N12" s="1"/>
      <c r="O12" s="1"/>
      <c r="P12" s="1"/>
      <c r="Q12" s="1"/>
      <c r="R12" s="1"/>
      <c r="S12" s="1"/>
      <c r="T12" s="1"/>
      <c r="U12" s="1"/>
      <c r="V12" s="34"/>
      <c r="W12" s="10"/>
      <c r="X12" s="10"/>
      <c r="Y12" s="1"/>
      <c r="Z12" s="13"/>
      <c r="AA12" s="13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33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6.5" customHeight="1" thickBot="1">
      <c r="A14" s="224" t="s">
        <v>0</v>
      </c>
      <c r="B14" s="224" t="s">
        <v>3</v>
      </c>
      <c r="C14" s="195" t="s">
        <v>5</v>
      </c>
      <c r="D14" s="196"/>
      <c r="E14" s="224" t="s">
        <v>35</v>
      </c>
      <c r="F14" s="195" t="s">
        <v>6</v>
      </c>
      <c r="G14" s="197"/>
      <c r="H14" s="196"/>
      <c r="I14" s="142" t="s">
        <v>37</v>
      </c>
      <c r="J14" s="133" t="s">
        <v>36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133" t="s">
        <v>7</v>
      </c>
      <c r="W14" s="134"/>
      <c r="X14" s="135"/>
      <c r="Y14" s="195" t="s">
        <v>10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6"/>
      <c r="AJ14" s="133" t="s">
        <v>24</v>
      </c>
      <c r="AK14" s="134"/>
      <c r="AL14" s="134"/>
      <c r="AM14" s="135"/>
      <c r="AN14" s="128" t="s">
        <v>33</v>
      </c>
      <c r="AO14" s="227" t="s">
        <v>34</v>
      </c>
    </row>
    <row r="15" spans="1:41" ht="25.5" customHeight="1" thickBot="1">
      <c r="A15" s="225"/>
      <c r="B15" s="225"/>
      <c r="C15" s="168" t="s">
        <v>1</v>
      </c>
      <c r="D15" s="180" t="s">
        <v>2</v>
      </c>
      <c r="E15" s="225"/>
      <c r="F15" s="176" t="s">
        <v>32</v>
      </c>
      <c r="G15" s="235" t="s">
        <v>4</v>
      </c>
      <c r="H15" s="176" t="s">
        <v>14</v>
      </c>
      <c r="I15" s="182"/>
      <c r="J15" s="231" t="s">
        <v>54</v>
      </c>
      <c r="K15" s="229" t="s">
        <v>55</v>
      </c>
      <c r="L15" s="229" t="s">
        <v>56</v>
      </c>
      <c r="M15" s="229" t="s">
        <v>57</v>
      </c>
      <c r="N15" s="229" t="s">
        <v>58</v>
      </c>
      <c r="O15" s="229" t="s">
        <v>59</v>
      </c>
      <c r="P15" s="229" t="s">
        <v>60</v>
      </c>
      <c r="Q15" s="229" t="s">
        <v>61</v>
      </c>
      <c r="R15" s="229" t="s">
        <v>62</v>
      </c>
      <c r="S15" s="229" t="s">
        <v>51</v>
      </c>
      <c r="T15" s="229" t="s">
        <v>52</v>
      </c>
      <c r="U15" s="231" t="s">
        <v>53</v>
      </c>
      <c r="V15" s="131" t="s">
        <v>8</v>
      </c>
      <c r="W15" s="210" t="s">
        <v>9</v>
      </c>
      <c r="X15" s="142" t="s">
        <v>29</v>
      </c>
      <c r="Y15" s="168" t="s">
        <v>13</v>
      </c>
      <c r="Z15" s="178" t="s">
        <v>11</v>
      </c>
      <c r="AA15" s="198"/>
      <c r="AB15" s="198"/>
      <c r="AC15" s="198"/>
      <c r="AD15" s="179"/>
      <c r="AE15" s="178" t="s">
        <v>18</v>
      </c>
      <c r="AF15" s="241"/>
      <c r="AG15" s="178" t="s">
        <v>20</v>
      </c>
      <c r="AH15" s="179"/>
      <c r="AI15" s="176" t="s">
        <v>23</v>
      </c>
      <c r="AJ15" s="176" t="s">
        <v>25</v>
      </c>
      <c r="AK15" s="235" t="s">
        <v>27</v>
      </c>
      <c r="AL15" s="176" t="s">
        <v>26</v>
      </c>
      <c r="AM15" s="238" t="s">
        <v>28</v>
      </c>
      <c r="AN15" s="129"/>
      <c r="AO15" s="228"/>
    </row>
    <row r="16" spans="1:41" ht="91.5" customHeight="1" thickBot="1">
      <c r="A16" s="226"/>
      <c r="B16" s="226"/>
      <c r="C16" s="169"/>
      <c r="D16" s="181"/>
      <c r="E16" s="226"/>
      <c r="F16" s="234"/>
      <c r="G16" s="236"/>
      <c r="H16" s="234"/>
      <c r="I16" s="182"/>
      <c r="J16" s="237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2"/>
      <c r="V16" s="233"/>
      <c r="W16" s="240"/>
      <c r="X16" s="182"/>
      <c r="Y16" s="169"/>
      <c r="Z16" s="26" t="s">
        <v>12</v>
      </c>
      <c r="AA16" s="36" t="s">
        <v>15</v>
      </c>
      <c r="AB16" s="26" t="s">
        <v>16</v>
      </c>
      <c r="AC16" s="36" t="s">
        <v>17</v>
      </c>
      <c r="AD16" s="22" t="s">
        <v>111</v>
      </c>
      <c r="AE16" s="37" t="s">
        <v>19</v>
      </c>
      <c r="AF16" s="35" t="s">
        <v>29</v>
      </c>
      <c r="AG16" s="37" t="s">
        <v>21</v>
      </c>
      <c r="AH16" s="28" t="s">
        <v>22</v>
      </c>
      <c r="AI16" s="234"/>
      <c r="AJ16" s="234"/>
      <c r="AK16" s="236"/>
      <c r="AL16" s="234"/>
      <c r="AM16" s="239"/>
      <c r="AN16" s="129"/>
      <c r="AO16" s="228"/>
    </row>
    <row r="17" spans="1:41" s="9" customFormat="1" ht="13.5" thickBot="1">
      <c r="A17" s="38">
        <v>1</v>
      </c>
      <c r="B17" s="39">
        <v>2</v>
      </c>
      <c r="C17" s="21">
        <v>3</v>
      </c>
      <c r="D17" s="39">
        <v>4</v>
      </c>
      <c r="E17" s="39">
        <v>5</v>
      </c>
      <c r="F17" s="21">
        <v>6</v>
      </c>
      <c r="G17" s="38">
        <v>7</v>
      </c>
      <c r="H17" s="39">
        <v>8</v>
      </c>
      <c r="I17" s="21">
        <v>9</v>
      </c>
      <c r="J17" s="38">
        <v>10</v>
      </c>
      <c r="K17" s="39">
        <v>11</v>
      </c>
      <c r="L17" s="29">
        <v>12</v>
      </c>
      <c r="M17" s="38">
        <v>13</v>
      </c>
      <c r="N17" s="39">
        <v>14</v>
      </c>
      <c r="O17" s="29">
        <v>15</v>
      </c>
      <c r="P17" s="38">
        <v>16</v>
      </c>
      <c r="Q17" s="39">
        <v>17</v>
      </c>
      <c r="R17" s="29">
        <v>18</v>
      </c>
      <c r="S17" s="38">
        <v>19</v>
      </c>
      <c r="T17" s="39">
        <v>20</v>
      </c>
      <c r="U17" s="20">
        <v>21</v>
      </c>
      <c r="V17" s="38">
        <v>22</v>
      </c>
      <c r="W17" s="39">
        <v>23</v>
      </c>
      <c r="X17" s="30">
        <v>24</v>
      </c>
      <c r="Y17" s="38">
        <v>25</v>
      </c>
      <c r="Z17" s="39">
        <v>26</v>
      </c>
      <c r="AA17" s="29">
        <v>27</v>
      </c>
      <c r="AB17" s="38">
        <v>28</v>
      </c>
      <c r="AC17" s="39">
        <v>29</v>
      </c>
      <c r="AD17" s="29">
        <v>30</v>
      </c>
      <c r="AE17" s="38">
        <v>31</v>
      </c>
      <c r="AF17" s="39">
        <v>32</v>
      </c>
      <c r="AG17" s="29">
        <v>33</v>
      </c>
      <c r="AH17" s="38">
        <v>34</v>
      </c>
      <c r="AI17" s="39">
        <v>35</v>
      </c>
      <c r="AJ17" s="21">
        <v>36</v>
      </c>
      <c r="AK17" s="38">
        <v>37</v>
      </c>
      <c r="AL17" s="39">
        <v>38</v>
      </c>
      <c r="AM17" s="30">
        <v>39</v>
      </c>
      <c r="AN17" s="77">
        <v>40</v>
      </c>
      <c r="AO17" s="39">
        <v>41</v>
      </c>
    </row>
    <row r="18" spans="1:41" s="25" customFormat="1" ht="72" customHeight="1" thickBot="1">
      <c r="A18" s="94">
        <v>1</v>
      </c>
      <c r="B18" s="123" t="s">
        <v>68</v>
      </c>
      <c r="C18" s="124" t="s">
        <v>69</v>
      </c>
      <c r="D18" s="125" t="s">
        <v>69</v>
      </c>
      <c r="E18" s="95" t="s">
        <v>112</v>
      </c>
      <c r="F18" s="96"/>
      <c r="G18" s="97"/>
      <c r="H18" s="98"/>
      <c r="I18" s="9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9"/>
      <c r="X18" s="100"/>
      <c r="Y18" s="101">
        <f>263+263+263+263</f>
        <v>1052</v>
      </c>
      <c r="Z18" s="102">
        <f>263+263+263+263</f>
        <v>1052</v>
      </c>
      <c r="AA18" s="102">
        <v>0</v>
      </c>
      <c r="AB18" s="102">
        <v>0</v>
      </c>
      <c r="AC18" s="102">
        <v>0</v>
      </c>
      <c r="AD18" s="102">
        <v>0</v>
      </c>
      <c r="AE18" s="103" t="s">
        <v>70</v>
      </c>
      <c r="AF18" s="104">
        <v>1</v>
      </c>
      <c r="AG18" s="103" t="s">
        <v>49</v>
      </c>
      <c r="AH18" s="104">
        <v>1.2</v>
      </c>
      <c r="AI18" s="105">
        <f>4000+4000+4000</f>
        <v>12000</v>
      </c>
      <c r="AJ18" s="94">
        <v>2</v>
      </c>
      <c r="AK18" s="104">
        <v>0</v>
      </c>
      <c r="AL18" s="104">
        <v>2</v>
      </c>
      <c r="AM18" s="105">
        <v>11200</v>
      </c>
      <c r="AN18" s="106">
        <f>10000+10000+10000+10000</f>
        <v>40000</v>
      </c>
      <c r="AO18" s="107">
        <v>0</v>
      </c>
    </row>
    <row r="19" spans="1:42" s="24" customFormat="1" ht="33.75" customHeight="1">
      <c r="A19" s="219">
        <v>2</v>
      </c>
      <c r="B19" s="244" t="s">
        <v>71</v>
      </c>
      <c r="C19" s="162" t="s">
        <v>72</v>
      </c>
      <c r="D19" s="159" t="s">
        <v>117</v>
      </c>
      <c r="E19" s="242" t="s">
        <v>112</v>
      </c>
      <c r="F19" s="248"/>
      <c r="G19" s="139"/>
      <c r="H19" s="250"/>
      <c r="I19" s="248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54"/>
      <c r="Y19" s="189">
        <f>574+546+600+550</f>
        <v>2270</v>
      </c>
      <c r="Z19" s="204">
        <v>0</v>
      </c>
      <c r="AA19" s="204">
        <v>0</v>
      </c>
      <c r="AB19" s="204">
        <v>0</v>
      </c>
      <c r="AC19" s="204">
        <f>574+546+600+550</f>
        <v>2270</v>
      </c>
      <c r="AD19" s="204">
        <v>0</v>
      </c>
      <c r="AE19" s="85" t="s">
        <v>73</v>
      </c>
      <c r="AF19" s="87">
        <v>2</v>
      </c>
      <c r="AG19" s="252" t="s">
        <v>74</v>
      </c>
      <c r="AH19" s="204">
        <v>1.572</v>
      </c>
      <c r="AI19" s="192">
        <f>8300+8200</f>
        <v>16500</v>
      </c>
      <c r="AJ19" s="219">
        <v>17</v>
      </c>
      <c r="AK19" s="186">
        <v>0</v>
      </c>
      <c r="AL19" s="186">
        <v>17</v>
      </c>
      <c r="AM19" s="192">
        <v>11500</v>
      </c>
      <c r="AN19" s="189">
        <f>880000+145000</f>
        <v>1025000</v>
      </c>
      <c r="AO19" s="192">
        <v>0</v>
      </c>
      <c r="AP19" s="127"/>
    </row>
    <row r="20" spans="1:42" s="24" customFormat="1" ht="37.5" customHeight="1" thickBot="1">
      <c r="A20" s="221"/>
      <c r="B20" s="245"/>
      <c r="C20" s="164"/>
      <c r="D20" s="161"/>
      <c r="E20" s="243"/>
      <c r="F20" s="249"/>
      <c r="G20" s="141"/>
      <c r="H20" s="251"/>
      <c r="I20" s="249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55"/>
      <c r="Y20" s="191"/>
      <c r="Z20" s="206"/>
      <c r="AA20" s="206"/>
      <c r="AB20" s="206"/>
      <c r="AC20" s="206"/>
      <c r="AD20" s="206"/>
      <c r="AE20" s="86" t="s">
        <v>75</v>
      </c>
      <c r="AF20" s="68">
        <v>6</v>
      </c>
      <c r="AG20" s="253"/>
      <c r="AH20" s="206"/>
      <c r="AI20" s="194"/>
      <c r="AJ20" s="221"/>
      <c r="AK20" s="188"/>
      <c r="AL20" s="188"/>
      <c r="AM20" s="194"/>
      <c r="AN20" s="191"/>
      <c r="AO20" s="194"/>
      <c r="AP20" s="127"/>
    </row>
    <row r="21" spans="1:41" s="70" customFormat="1" ht="15.75" customHeight="1" thickBot="1">
      <c r="A21" s="133" t="s">
        <v>30</v>
      </c>
      <c r="B21" s="134"/>
      <c r="C21" s="27" t="s">
        <v>31</v>
      </c>
      <c r="D21" s="23" t="s">
        <v>31</v>
      </c>
      <c r="E21" s="73"/>
      <c r="F21" s="27" t="s">
        <v>31</v>
      </c>
      <c r="G21" s="2" t="s">
        <v>31</v>
      </c>
      <c r="H21" s="23">
        <f aca="true" t="shared" si="0" ref="H21:U21">SUM(H18:H20)</f>
        <v>0</v>
      </c>
      <c r="I21" s="71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31</v>
      </c>
      <c r="W21" s="2" t="s">
        <v>31</v>
      </c>
      <c r="X21" s="23">
        <v>0</v>
      </c>
      <c r="Y21" s="81">
        <f aca="true" t="shared" si="1" ref="Y21:AD21">SUM(Y18:Y20)</f>
        <v>3322</v>
      </c>
      <c r="Z21" s="79">
        <f t="shared" si="1"/>
        <v>1052</v>
      </c>
      <c r="AA21" s="79">
        <f t="shared" si="1"/>
        <v>0</v>
      </c>
      <c r="AB21" s="79">
        <f t="shared" si="1"/>
        <v>0</v>
      </c>
      <c r="AC21" s="79">
        <f t="shared" si="1"/>
        <v>2270</v>
      </c>
      <c r="AD21" s="79">
        <f t="shared" si="1"/>
        <v>0</v>
      </c>
      <c r="AE21" s="2" t="s">
        <v>31</v>
      </c>
      <c r="AF21" s="2">
        <f>SUM(AF18:AF20)</f>
        <v>9</v>
      </c>
      <c r="AG21" s="2" t="s">
        <v>31</v>
      </c>
      <c r="AH21" s="2">
        <f>SUM(AH18:AH20)</f>
        <v>2.7720000000000002</v>
      </c>
      <c r="AI21" s="23">
        <f>SUM(AI18:AI20)</f>
        <v>28500</v>
      </c>
      <c r="AJ21" s="27">
        <f>SUM(AJ18:AJ20)</f>
        <v>19</v>
      </c>
      <c r="AK21" s="2">
        <f>SUM(AK18:AK20)</f>
        <v>0</v>
      </c>
      <c r="AL21" s="2">
        <f>SUM(AL18:AL20)</f>
        <v>19</v>
      </c>
      <c r="AM21" s="23" t="s">
        <v>31</v>
      </c>
      <c r="AN21" s="78">
        <f>SUM(AN18:AN20)</f>
        <v>1065000</v>
      </c>
      <c r="AO21" s="67">
        <f>SUM(AO18:AO20)</f>
        <v>0</v>
      </c>
    </row>
    <row r="22" spans="1:41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7"/>
      <c r="W22" s="57"/>
      <c r="X22" s="57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4"/>
    </row>
    <row r="23" spans="1:41" ht="15" customHeight="1">
      <c r="A23" s="13"/>
      <c r="B23" s="8" t="s">
        <v>39</v>
      </c>
      <c r="C23" s="1"/>
      <c r="D23" s="1"/>
      <c r="E23" s="1"/>
      <c r="F23" s="1"/>
      <c r="G23" s="1"/>
      <c r="H23" s="1"/>
      <c r="I23" s="1"/>
      <c r="J23" s="1"/>
      <c r="K23" s="1"/>
      <c r="V23" s="44"/>
      <c r="W23" s="44"/>
      <c r="X23" s="44"/>
      <c r="Y23" s="215" t="s">
        <v>116</v>
      </c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</row>
    <row r="24" spans="1:40" ht="15.75" customHeight="1">
      <c r="A24" s="13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X24" s="214" t="s">
        <v>41</v>
      </c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12"/>
      <c r="AN24" s="12"/>
    </row>
    <row r="25" spans="1:22" ht="14.25" customHeight="1">
      <c r="A25" s="13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36" ht="15" customHeight="1">
      <c r="A26" s="13"/>
      <c r="B26" s="11"/>
      <c r="C26" s="11"/>
      <c r="D26" s="11"/>
      <c r="E26" s="11"/>
      <c r="F26" s="11"/>
      <c r="G26" s="11"/>
      <c r="I26" s="10"/>
      <c r="Z26" s="213" t="s">
        <v>120</v>
      </c>
      <c r="AA26" s="213"/>
      <c r="AB26" s="213"/>
      <c r="AC26" s="213"/>
      <c r="AD26" s="213"/>
      <c r="AE26" s="213"/>
      <c r="AF26" s="213"/>
      <c r="AG26" s="213"/>
      <c r="AH26" s="213"/>
      <c r="AI26" s="213"/>
      <c r="AJ26" s="41"/>
    </row>
    <row r="27" spans="9:40" ht="26.25" customHeight="1">
      <c r="I27" s="10"/>
      <c r="V27" s="1"/>
      <c r="W27" s="5"/>
      <c r="X27" s="5"/>
      <c r="Y27" s="1"/>
      <c r="Z27" s="212" t="s">
        <v>121</v>
      </c>
      <c r="AA27" s="212"/>
      <c r="AB27" s="212"/>
      <c r="AC27" s="212"/>
      <c r="AD27" s="212"/>
      <c r="AE27" s="212"/>
      <c r="AF27" s="212"/>
      <c r="AG27" s="212"/>
      <c r="AH27" s="1"/>
      <c r="AI27" s="1"/>
      <c r="AJ27" s="42"/>
      <c r="AK27" s="43"/>
      <c r="AL27" s="43"/>
      <c r="AM27" s="43"/>
      <c r="AN27" s="43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7">
    <mergeCell ref="X24:AL24"/>
    <mergeCell ref="Z27:AG27"/>
    <mergeCell ref="AO19:AO20"/>
    <mergeCell ref="AN19:AN20"/>
    <mergeCell ref="AM19:AM20"/>
    <mergeCell ref="AL19:AL20"/>
    <mergeCell ref="AK19:AK20"/>
    <mergeCell ref="AJ19:AJ20"/>
    <mergeCell ref="AI19:AI20"/>
    <mergeCell ref="X19:X20"/>
    <mergeCell ref="A21:B21"/>
    <mergeCell ref="Y23:AO23"/>
    <mergeCell ref="AH19:AH20"/>
    <mergeCell ref="AG19:AG20"/>
    <mergeCell ref="AD19:AD20"/>
    <mergeCell ref="AC19:AC20"/>
    <mergeCell ref="AB19:AB20"/>
    <mergeCell ref="AA19:AA20"/>
    <mergeCell ref="Z19:Z20"/>
    <mergeCell ref="Y19:Y20"/>
    <mergeCell ref="W19:W20"/>
    <mergeCell ref="V19:V20"/>
    <mergeCell ref="U19:U20"/>
    <mergeCell ref="T19:T20"/>
    <mergeCell ref="S19:S20"/>
    <mergeCell ref="R19:R20"/>
    <mergeCell ref="Q19:Q20"/>
    <mergeCell ref="P19:P20"/>
    <mergeCell ref="O19:O20"/>
    <mergeCell ref="N19:N20"/>
    <mergeCell ref="M19:M20"/>
    <mergeCell ref="L19:L20"/>
    <mergeCell ref="K19:K20"/>
    <mergeCell ref="J19:J20"/>
    <mergeCell ref="I19:I20"/>
    <mergeCell ref="H19:H20"/>
    <mergeCell ref="G19:G20"/>
    <mergeCell ref="F19:F20"/>
    <mergeCell ref="E19:E20"/>
    <mergeCell ref="D19:D20"/>
    <mergeCell ref="C19:C20"/>
    <mergeCell ref="B19:B20"/>
    <mergeCell ref="A19:A20"/>
    <mergeCell ref="AI15:AI16"/>
    <mergeCell ref="P15:P16"/>
    <mergeCell ref="Q15:Q16"/>
    <mergeCell ref="R15:R16"/>
    <mergeCell ref="S15:S16"/>
    <mergeCell ref="AJ15:AJ16"/>
    <mergeCell ref="AK15:AK16"/>
    <mergeCell ref="AL15:AL16"/>
    <mergeCell ref="AM15:AM16"/>
    <mergeCell ref="W15:W16"/>
    <mergeCell ref="X15:X16"/>
    <mergeCell ref="Y15:Y16"/>
    <mergeCell ref="Z15:AD15"/>
    <mergeCell ref="AE15:AF15"/>
    <mergeCell ref="AG15:AH15"/>
    <mergeCell ref="U15:U16"/>
    <mergeCell ref="V15:V16"/>
    <mergeCell ref="C15:C16"/>
    <mergeCell ref="D15:D16"/>
    <mergeCell ref="F15:F16"/>
    <mergeCell ref="G15:G16"/>
    <mergeCell ref="H15:H16"/>
    <mergeCell ref="K15:K16"/>
    <mergeCell ref="J15:J16"/>
    <mergeCell ref="V14:X14"/>
    <mergeCell ref="Y14:AI14"/>
    <mergeCell ref="AJ14:AM14"/>
    <mergeCell ref="AN14:AN16"/>
    <mergeCell ref="AO14:AO16"/>
    <mergeCell ref="L15:L16"/>
    <mergeCell ref="M15:M16"/>
    <mergeCell ref="N15:N16"/>
    <mergeCell ref="O15:O16"/>
    <mergeCell ref="T15:T16"/>
    <mergeCell ref="G6:L7"/>
    <mergeCell ref="Z26:AI26"/>
    <mergeCell ref="D12:L12"/>
    <mergeCell ref="A14:A16"/>
    <mergeCell ref="B14:B16"/>
    <mergeCell ref="C14:D14"/>
    <mergeCell ref="E14:E16"/>
    <mergeCell ref="F14:H14"/>
    <mergeCell ref="I14:I16"/>
    <mergeCell ref="J14:U14"/>
  </mergeCells>
  <printOptions/>
  <pageMargins left="1.1811023622047245" right="0.5118110236220472" top="0.35433070866141736" bottom="0.35433070866141736" header="0.31496062992125984" footer="0.31496062992125984"/>
  <pageSetup horizontalDpi="600" verticalDpi="600" orientation="landscape" paperSize="9" scale="59" r:id="rId1"/>
  <colBreaks count="1" manualBreakCount="1">
    <brk id="2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O30"/>
  <sheetViews>
    <sheetView view="pageBreakPreview" zoomScale="85" zoomScaleSheetLayoutView="85" zoomScalePageLayoutView="0" workbookViewId="0" topLeftCell="A1">
      <selection activeCell="AN24" sqref="AN24"/>
    </sheetView>
  </sheetViews>
  <sheetFormatPr defaultColWidth="9.00390625" defaultRowHeight="12.75"/>
  <cols>
    <col min="1" max="1" width="4.00390625" style="0" customWidth="1"/>
    <col min="2" max="2" width="24.00390625" style="0" customWidth="1"/>
    <col min="3" max="4" width="16.75390625" style="0" customWidth="1"/>
    <col min="5" max="5" width="18.125" style="0" customWidth="1"/>
    <col min="6" max="6" width="14.375" style="0" customWidth="1"/>
    <col min="7" max="7" width="10.625" style="0" customWidth="1"/>
    <col min="8" max="8" width="8.75390625" style="0" customWidth="1"/>
    <col min="9" max="9" width="8.25390625" style="0" customWidth="1"/>
    <col min="10" max="10" width="7.125" style="0" customWidth="1"/>
    <col min="11" max="11" width="8.625" style="0" customWidth="1"/>
    <col min="12" max="12" width="6.25390625" style="0" customWidth="1"/>
    <col min="13" max="13" width="7.00390625" style="0" customWidth="1"/>
    <col min="14" max="14" width="4.875" style="0" customWidth="1"/>
    <col min="15" max="15" width="5.75390625" style="0" customWidth="1"/>
    <col min="16" max="16" width="5.375" style="0" customWidth="1"/>
    <col min="17" max="17" width="6.75390625" style="0" customWidth="1"/>
    <col min="18" max="18" width="9.125" style="0" customWidth="1"/>
    <col min="19" max="19" width="8.00390625" style="0" customWidth="1"/>
    <col min="20" max="20" width="7.125" style="0" customWidth="1"/>
    <col min="21" max="21" width="8.00390625" style="0" customWidth="1"/>
    <col min="22" max="22" width="13.00390625" style="0" customWidth="1"/>
    <col min="23" max="23" width="5.75390625" style="6" customWidth="1"/>
    <col min="24" max="24" width="6.875" style="45" customWidth="1"/>
    <col min="25" max="25" width="12.625" style="0" customWidth="1"/>
    <col min="26" max="26" width="6.25390625" style="0" customWidth="1"/>
    <col min="27" max="27" width="6.125" style="0" customWidth="1"/>
    <col min="28" max="29" width="6.875" style="0" customWidth="1"/>
    <col min="30" max="30" width="10.00390625" style="0" customWidth="1"/>
    <col min="31" max="31" width="40.125" style="0" customWidth="1"/>
    <col min="32" max="32" width="7.625" style="0" customWidth="1"/>
    <col min="33" max="33" width="14.75390625" style="0" customWidth="1"/>
    <col min="34" max="34" width="9.75390625" style="0" customWidth="1"/>
    <col min="35" max="35" width="8.75390625" style="0" customWidth="1"/>
    <col min="36" max="36" width="5.75390625" style="0" customWidth="1"/>
    <col min="37" max="37" width="5.00390625" style="0" customWidth="1"/>
    <col min="38" max="38" width="4.625" style="0" customWidth="1"/>
    <col min="39" max="39" width="8.125" style="0" customWidth="1"/>
    <col min="40" max="40" width="12.25390625" style="0" customWidth="1"/>
    <col min="41" max="41" width="6.625" style="0" customWidth="1"/>
  </cols>
  <sheetData>
    <row r="3" spans="2:18" ht="15" customHeight="1">
      <c r="B3" t="s">
        <v>47</v>
      </c>
      <c r="I3" s="14"/>
      <c r="O3" s="14"/>
      <c r="P3" s="14"/>
      <c r="Q3" s="14"/>
      <c r="R3" s="14"/>
    </row>
    <row r="4" spans="15:19" ht="9.75" customHeight="1">
      <c r="O4" s="14"/>
      <c r="P4" s="14"/>
      <c r="Q4" s="14"/>
      <c r="R4" s="14"/>
      <c r="S4" s="11"/>
    </row>
    <row r="5" spans="3:22" ht="14.25" customHeight="1">
      <c r="C5" s="11" t="s">
        <v>46</v>
      </c>
      <c r="I5" s="11"/>
      <c r="L5" s="11" t="s">
        <v>38</v>
      </c>
      <c r="O5" s="14"/>
      <c r="P5" s="14"/>
      <c r="Q5" s="14"/>
      <c r="R5" s="14"/>
      <c r="S5" s="11"/>
      <c r="V5" s="11"/>
    </row>
    <row r="6" spans="2:20" ht="20.25" customHeight="1">
      <c r="B6" t="s">
        <v>119</v>
      </c>
      <c r="C6" s="11"/>
      <c r="D6" s="11"/>
      <c r="I6" s="170" t="s">
        <v>126</v>
      </c>
      <c r="J6" s="170"/>
      <c r="K6" s="170"/>
      <c r="L6" s="170"/>
      <c r="M6" s="170"/>
      <c r="N6" s="170"/>
      <c r="O6" s="4"/>
      <c r="P6" s="4"/>
      <c r="Q6" s="4"/>
      <c r="R6" s="4"/>
      <c r="S6" s="4"/>
      <c r="T6" s="4"/>
    </row>
    <row r="7" spans="2:20" ht="15" customHeight="1">
      <c r="B7" s="15" t="s">
        <v>42</v>
      </c>
      <c r="C7" s="11"/>
      <c r="D7" s="11"/>
      <c r="I7" s="170"/>
      <c r="J7" s="170"/>
      <c r="K7" s="170"/>
      <c r="L7" s="170"/>
      <c r="M7" s="170"/>
      <c r="N7" s="170"/>
      <c r="O7" s="4"/>
      <c r="P7" s="4"/>
      <c r="Q7" s="4"/>
      <c r="R7" s="4"/>
      <c r="S7" s="4"/>
      <c r="T7" s="4"/>
    </row>
    <row r="8" spans="2:20" ht="15" customHeight="1">
      <c r="B8" s="15" t="s">
        <v>43</v>
      </c>
      <c r="C8" s="11"/>
      <c r="D8" s="11"/>
      <c r="I8" s="16"/>
      <c r="J8" s="16"/>
      <c r="K8" s="16"/>
      <c r="M8" s="9" t="s">
        <v>127</v>
      </c>
      <c r="N8" s="9"/>
      <c r="O8" s="9"/>
      <c r="P8" s="9"/>
      <c r="Q8" s="9"/>
      <c r="R8" s="9"/>
      <c r="S8" s="9"/>
      <c r="T8" s="9"/>
    </row>
    <row r="9" spans="2:4" ht="15" customHeight="1">
      <c r="B9" s="15" t="s">
        <v>44</v>
      </c>
      <c r="C9" s="11"/>
      <c r="D9" s="11"/>
    </row>
    <row r="10" spans="2:22" ht="12.75">
      <c r="B10" s="15" t="s">
        <v>124</v>
      </c>
      <c r="C10" s="11"/>
      <c r="D10" s="11"/>
      <c r="F10" s="11"/>
      <c r="I10" t="s">
        <v>125</v>
      </c>
      <c r="J10" s="11"/>
      <c r="M10" s="11"/>
      <c r="N10" s="11"/>
      <c r="T10" s="11"/>
      <c r="U10" s="11"/>
      <c r="V10" s="11"/>
    </row>
    <row r="11" spans="26:27" ht="12.75">
      <c r="Z11" s="171"/>
      <c r="AA11" s="171"/>
    </row>
    <row r="12" spans="1:41" ht="12.75" customHeight="1">
      <c r="A12" s="10"/>
      <c r="B12" s="10"/>
      <c r="C12" s="10"/>
      <c r="D12" s="327" t="s">
        <v>93</v>
      </c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171"/>
      <c r="V12" s="34"/>
      <c r="W12" s="10"/>
      <c r="X12" s="33"/>
      <c r="Y12" s="1"/>
      <c r="Z12" s="171"/>
      <c r="AA12" s="171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6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328" t="s">
        <v>0</v>
      </c>
      <c r="B14" s="328" t="s">
        <v>3</v>
      </c>
      <c r="C14" s="323" t="s">
        <v>5</v>
      </c>
      <c r="D14" s="325"/>
      <c r="E14" s="331" t="s">
        <v>35</v>
      </c>
      <c r="F14" s="323" t="s">
        <v>6</v>
      </c>
      <c r="G14" s="324"/>
      <c r="H14" s="325"/>
      <c r="I14" s="326" t="s">
        <v>37</v>
      </c>
      <c r="J14" s="320" t="s">
        <v>36</v>
      </c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2"/>
      <c r="V14" s="256" t="s">
        <v>7</v>
      </c>
      <c r="W14" s="257"/>
      <c r="X14" s="258"/>
      <c r="Y14" s="323" t="s">
        <v>10</v>
      </c>
      <c r="Z14" s="324"/>
      <c r="AA14" s="324"/>
      <c r="AB14" s="324"/>
      <c r="AC14" s="324"/>
      <c r="AD14" s="324"/>
      <c r="AE14" s="324"/>
      <c r="AF14" s="324"/>
      <c r="AG14" s="324"/>
      <c r="AH14" s="324"/>
      <c r="AI14" s="325"/>
      <c r="AJ14" s="256" t="s">
        <v>24</v>
      </c>
      <c r="AK14" s="321"/>
      <c r="AL14" s="257"/>
      <c r="AM14" s="322"/>
      <c r="AN14" s="326" t="s">
        <v>33</v>
      </c>
      <c r="AO14" s="326" t="s">
        <v>34</v>
      </c>
    </row>
    <row r="15" spans="1:41" ht="24" customHeight="1" thickBot="1">
      <c r="A15" s="329"/>
      <c r="B15" s="329"/>
      <c r="C15" s="318" t="s">
        <v>1</v>
      </c>
      <c r="D15" s="318" t="s">
        <v>2</v>
      </c>
      <c r="E15" s="332"/>
      <c r="F15" s="302" t="s">
        <v>32</v>
      </c>
      <c r="G15" s="302" t="s">
        <v>4</v>
      </c>
      <c r="H15" s="302" t="s">
        <v>14</v>
      </c>
      <c r="I15" s="263"/>
      <c r="J15" s="313" t="s">
        <v>54</v>
      </c>
      <c r="K15" s="315" t="s">
        <v>55</v>
      </c>
      <c r="L15" s="316" t="s">
        <v>56</v>
      </c>
      <c r="M15" s="313" t="s">
        <v>57</v>
      </c>
      <c r="N15" s="315" t="s">
        <v>58</v>
      </c>
      <c r="O15" s="316" t="s">
        <v>59</v>
      </c>
      <c r="P15" s="313" t="s">
        <v>60</v>
      </c>
      <c r="Q15" s="315" t="s">
        <v>61</v>
      </c>
      <c r="R15" s="316" t="s">
        <v>62</v>
      </c>
      <c r="S15" s="313" t="s">
        <v>51</v>
      </c>
      <c r="T15" s="315" t="s">
        <v>52</v>
      </c>
      <c r="U15" s="315" t="s">
        <v>53</v>
      </c>
      <c r="V15" s="259" t="s">
        <v>8</v>
      </c>
      <c r="W15" s="261" t="s">
        <v>9</v>
      </c>
      <c r="X15" s="263" t="s">
        <v>29</v>
      </c>
      <c r="Y15" s="306" t="s">
        <v>13</v>
      </c>
      <c r="Z15" s="308" t="s">
        <v>11</v>
      </c>
      <c r="AA15" s="309"/>
      <c r="AB15" s="309"/>
      <c r="AC15" s="309"/>
      <c r="AD15" s="310"/>
      <c r="AE15" s="308" t="s">
        <v>18</v>
      </c>
      <c r="AF15" s="310"/>
      <c r="AG15" s="308" t="s">
        <v>20</v>
      </c>
      <c r="AH15" s="310"/>
      <c r="AI15" s="302" t="s">
        <v>23</v>
      </c>
      <c r="AJ15" s="311" t="s">
        <v>25</v>
      </c>
      <c r="AK15" s="302" t="s">
        <v>27</v>
      </c>
      <c r="AL15" s="304" t="s">
        <v>26</v>
      </c>
      <c r="AM15" s="302" t="s">
        <v>28</v>
      </c>
      <c r="AN15" s="263"/>
      <c r="AO15" s="263"/>
    </row>
    <row r="16" spans="1:41" ht="78" customHeight="1" thickBot="1">
      <c r="A16" s="330"/>
      <c r="B16" s="330"/>
      <c r="C16" s="319"/>
      <c r="D16" s="319"/>
      <c r="E16" s="333"/>
      <c r="F16" s="303"/>
      <c r="G16" s="303"/>
      <c r="H16" s="303"/>
      <c r="I16" s="264"/>
      <c r="J16" s="314"/>
      <c r="K16" s="260"/>
      <c r="L16" s="317"/>
      <c r="M16" s="314"/>
      <c r="N16" s="260"/>
      <c r="O16" s="317"/>
      <c r="P16" s="314"/>
      <c r="Q16" s="260"/>
      <c r="R16" s="317"/>
      <c r="S16" s="314"/>
      <c r="T16" s="260"/>
      <c r="U16" s="260"/>
      <c r="V16" s="260"/>
      <c r="W16" s="262"/>
      <c r="X16" s="264"/>
      <c r="Y16" s="307"/>
      <c r="Z16" s="50" t="s">
        <v>12</v>
      </c>
      <c r="AA16" s="51" t="s">
        <v>15</v>
      </c>
      <c r="AB16" s="52" t="s">
        <v>16</v>
      </c>
      <c r="AC16" s="52" t="s">
        <v>17</v>
      </c>
      <c r="AD16" s="53" t="s">
        <v>94</v>
      </c>
      <c r="AE16" s="48" t="s">
        <v>19</v>
      </c>
      <c r="AF16" s="47" t="s">
        <v>95</v>
      </c>
      <c r="AG16" s="48" t="s">
        <v>21</v>
      </c>
      <c r="AH16" s="47" t="s">
        <v>22</v>
      </c>
      <c r="AI16" s="303"/>
      <c r="AJ16" s="312"/>
      <c r="AK16" s="303"/>
      <c r="AL16" s="305"/>
      <c r="AM16" s="303"/>
      <c r="AN16" s="264"/>
      <c r="AO16" s="264"/>
    </row>
    <row r="17" spans="1:41" ht="13.5" thickBot="1">
      <c r="A17" s="54">
        <v>1</v>
      </c>
      <c r="B17" s="83">
        <v>2</v>
      </c>
      <c r="C17" s="49">
        <v>3</v>
      </c>
      <c r="D17" s="54">
        <v>4</v>
      </c>
      <c r="E17" s="82">
        <v>5</v>
      </c>
      <c r="F17" s="49">
        <v>6</v>
      </c>
      <c r="G17" s="54">
        <v>7</v>
      </c>
      <c r="H17" s="54">
        <v>8</v>
      </c>
      <c r="I17" s="49">
        <v>9</v>
      </c>
      <c r="J17" s="54">
        <v>10</v>
      </c>
      <c r="K17" s="54">
        <v>11</v>
      </c>
      <c r="L17" s="49">
        <v>12</v>
      </c>
      <c r="M17" s="54">
        <v>13</v>
      </c>
      <c r="N17" s="54">
        <v>14</v>
      </c>
      <c r="O17" s="49">
        <v>15</v>
      </c>
      <c r="P17" s="54">
        <v>16</v>
      </c>
      <c r="Q17" s="54">
        <v>17</v>
      </c>
      <c r="R17" s="49">
        <v>18</v>
      </c>
      <c r="S17" s="54">
        <v>19</v>
      </c>
      <c r="T17" s="54">
        <v>20</v>
      </c>
      <c r="U17" s="49">
        <v>21</v>
      </c>
      <c r="V17" s="54">
        <v>22</v>
      </c>
      <c r="W17" s="54">
        <v>23</v>
      </c>
      <c r="X17" s="49">
        <v>24</v>
      </c>
      <c r="Y17" s="54">
        <v>25</v>
      </c>
      <c r="Z17" s="54">
        <v>26</v>
      </c>
      <c r="AA17" s="49">
        <v>27</v>
      </c>
      <c r="AB17" s="54">
        <v>28</v>
      </c>
      <c r="AC17" s="54">
        <v>29</v>
      </c>
      <c r="AD17" s="49">
        <v>30</v>
      </c>
      <c r="AE17" s="54">
        <v>31</v>
      </c>
      <c r="AF17" s="54">
        <v>32</v>
      </c>
      <c r="AG17" s="49">
        <v>33</v>
      </c>
      <c r="AH17" s="54">
        <v>34</v>
      </c>
      <c r="AI17" s="54">
        <v>35</v>
      </c>
      <c r="AJ17" s="49">
        <v>36</v>
      </c>
      <c r="AK17" s="54">
        <v>37</v>
      </c>
      <c r="AL17" s="54">
        <v>38</v>
      </c>
      <c r="AM17" s="49">
        <v>39</v>
      </c>
      <c r="AN17" s="54">
        <v>40</v>
      </c>
      <c r="AO17" s="54">
        <v>41</v>
      </c>
    </row>
    <row r="18" spans="1:41" s="55" customFormat="1" ht="14.25" customHeight="1">
      <c r="A18" s="272">
        <v>1</v>
      </c>
      <c r="B18" s="294" t="s">
        <v>96</v>
      </c>
      <c r="C18" s="296" t="s">
        <v>97</v>
      </c>
      <c r="D18" s="298" t="s">
        <v>98</v>
      </c>
      <c r="E18" s="300" t="s">
        <v>112</v>
      </c>
      <c r="F18" s="291"/>
      <c r="G18" s="281"/>
      <c r="H18" s="289"/>
      <c r="I18" s="29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4"/>
      <c r="X18" s="286"/>
      <c r="Y18" s="267">
        <f>0</f>
        <v>0</v>
      </c>
      <c r="Z18" s="270"/>
      <c r="AA18" s="275"/>
      <c r="AB18" s="275"/>
      <c r="AC18" s="275"/>
      <c r="AD18" s="277">
        <f>0</f>
        <v>0</v>
      </c>
      <c r="AE18" s="110" t="s">
        <v>99</v>
      </c>
      <c r="AF18" s="115">
        <v>1</v>
      </c>
      <c r="AG18" s="279" t="s">
        <v>77</v>
      </c>
      <c r="AH18" s="270">
        <v>1</v>
      </c>
      <c r="AI18" s="265">
        <f>0</f>
        <v>0</v>
      </c>
      <c r="AJ18" s="272">
        <v>1</v>
      </c>
      <c r="AK18" s="270">
        <v>0</v>
      </c>
      <c r="AL18" s="270">
        <v>1</v>
      </c>
      <c r="AM18" s="265">
        <v>11200</v>
      </c>
      <c r="AN18" s="267">
        <f>10000+10000+10000+10000</f>
        <v>40000</v>
      </c>
      <c r="AO18" s="269">
        <v>0</v>
      </c>
    </row>
    <row r="19" spans="1:41" s="55" customFormat="1" ht="15">
      <c r="A19" s="293"/>
      <c r="B19" s="295"/>
      <c r="C19" s="297"/>
      <c r="D19" s="299"/>
      <c r="E19" s="301"/>
      <c r="F19" s="292"/>
      <c r="G19" s="282"/>
      <c r="H19" s="290"/>
      <c r="I19" s="29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5"/>
      <c r="X19" s="287"/>
      <c r="Y19" s="288"/>
      <c r="Z19" s="271"/>
      <c r="AA19" s="276"/>
      <c r="AB19" s="276"/>
      <c r="AC19" s="276"/>
      <c r="AD19" s="278"/>
      <c r="AE19" s="109" t="s">
        <v>100</v>
      </c>
      <c r="AF19" s="108">
        <v>1</v>
      </c>
      <c r="AG19" s="280"/>
      <c r="AH19" s="271"/>
      <c r="AI19" s="283"/>
      <c r="AJ19" s="273"/>
      <c r="AK19" s="274"/>
      <c r="AL19" s="274"/>
      <c r="AM19" s="266"/>
      <c r="AN19" s="268"/>
      <c r="AO19" s="266"/>
    </row>
    <row r="20" spans="1:41" s="55" customFormat="1" ht="15.75" customHeight="1">
      <c r="A20" s="293"/>
      <c r="B20" s="295"/>
      <c r="C20" s="297"/>
      <c r="D20" s="299"/>
      <c r="E20" s="301"/>
      <c r="F20" s="292"/>
      <c r="G20" s="282"/>
      <c r="H20" s="290"/>
      <c r="I20" s="29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5"/>
      <c r="X20" s="287"/>
      <c r="Y20" s="288"/>
      <c r="Z20" s="271"/>
      <c r="AA20" s="276"/>
      <c r="AB20" s="276"/>
      <c r="AC20" s="276"/>
      <c r="AD20" s="278"/>
      <c r="AE20" s="109" t="s">
        <v>101</v>
      </c>
      <c r="AF20" s="108">
        <v>1</v>
      </c>
      <c r="AG20" s="280"/>
      <c r="AH20" s="271"/>
      <c r="AI20" s="283"/>
      <c r="AJ20" s="273"/>
      <c r="AK20" s="274"/>
      <c r="AL20" s="274"/>
      <c r="AM20" s="266"/>
      <c r="AN20" s="268"/>
      <c r="AO20" s="266"/>
    </row>
    <row r="21" spans="1:41" s="55" customFormat="1" ht="27" customHeight="1">
      <c r="A21" s="293"/>
      <c r="B21" s="295"/>
      <c r="C21" s="297"/>
      <c r="D21" s="299"/>
      <c r="E21" s="301"/>
      <c r="F21" s="292"/>
      <c r="G21" s="282"/>
      <c r="H21" s="290"/>
      <c r="I21" s="29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5"/>
      <c r="X21" s="287"/>
      <c r="Y21" s="288"/>
      <c r="Z21" s="271"/>
      <c r="AA21" s="276"/>
      <c r="AB21" s="276"/>
      <c r="AC21" s="276"/>
      <c r="AD21" s="278"/>
      <c r="AE21" s="109" t="s">
        <v>102</v>
      </c>
      <c r="AF21" s="108">
        <v>3</v>
      </c>
      <c r="AG21" s="280"/>
      <c r="AH21" s="271"/>
      <c r="AI21" s="283"/>
      <c r="AJ21" s="273"/>
      <c r="AK21" s="274"/>
      <c r="AL21" s="274"/>
      <c r="AM21" s="266"/>
      <c r="AN21" s="268"/>
      <c r="AO21" s="266"/>
    </row>
    <row r="22" spans="1:41" s="55" customFormat="1" ht="15.75" customHeight="1">
      <c r="A22" s="293"/>
      <c r="B22" s="295"/>
      <c r="C22" s="297"/>
      <c r="D22" s="299"/>
      <c r="E22" s="301"/>
      <c r="F22" s="292"/>
      <c r="G22" s="282"/>
      <c r="H22" s="290"/>
      <c r="I22" s="29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5"/>
      <c r="X22" s="287"/>
      <c r="Y22" s="288"/>
      <c r="Z22" s="271"/>
      <c r="AA22" s="276"/>
      <c r="AB22" s="276"/>
      <c r="AC22" s="276"/>
      <c r="AD22" s="278"/>
      <c r="AE22" s="109" t="s">
        <v>103</v>
      </c>
      <c r="AF22" s="108">
        <v>1</v>
      </c>
      <c r="AG22" s="280"/>
      <c r="AH22" s="271"/>
      <c r="AI22" s="283"/>
      <c r="AJ22" s="273"/>
      <c r="AK22" s="274"/>
      <c r="AL22" s="274"/>
      <c r="AM22" s="266"/>
      <c r="AN22" s="268"/>
      <c r="AO22" s="266"/>
    </row>
    <row r="23" spans="1:41" s="55" customFormat="1" ht="17.25" customHeight="1" thickBot="1">
      <c r="A23" s="293"/>
      <c r="B23" s="295"/>
      <c r="C23" s="297"/>
      <c r="D23" s="299"/>
      <c r="E23" s="301"/>
      <c r="F23" s="292"/>
      <c r="G23" s="282"/>
      <c r="H23" s="290"/>
      <c r="I23" s="29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5"/>
      <c r="X23" s="287"/>
      <c r="Y23" s="288"/>
      <c r="Z23" s="271"/>
      <c r="AA23" s="276"/>
      <c r="AB23" s="276"/>
      <c r="AC23" s="276"/>
      <c r="AD23" s="278"/>
      <c r="AE23" s="109" t="s">
        <v>104</v>
      </c>
      <c r="AF23" s="108">
        <v>1</v>
      </c>
      <c r="AG23" s="280"/>
      <c r="AH23" s="271"/>
      <c r="AI23" s="283"/>
      <c r="AJ23" s="273"/>
      <c r="AK23" s="274"/>
      <c r="AL23" s="274"/>
      <c r="AM23" s="266"/>
      <c r="AN23" s="268"/>
      <c r="AO23" s="266"/>
    </row>
    <row r="24" spans="1:41" ht="13.5" thickBot="1">
      <c r="A24" s="133" t="s">
        <v>30</v>
      </c>
      <c r="B24" s="134"/>
      <c r="C24" s="27" t="s">
        <v>31</v>
      </c>
      <c r="D24" s="23" t="s">
        <v>31</v>
      </c>
      <c r="E24" s="72" t="s">
        <v>31</v>
      </c>
      <c r="F24" s="27" t="s">
        <v>31</v>
      </c>
      <c r="G24" s="2" t="s">
        <v>31</v>
      </c>
      <c r="H24" s="23">
        <f aca="true" t="shared" si="0" ref="H24:U24">SUM(H18:H23)</f>
        <v>0</v>
      </c>
      <c r="I24" s="71">
        <f t="shared" si="0"/>
        <v>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  <c r="O24" s="3">
        <f t="shared" si="0"/>
        <v>0</v>
      </c>
      <c r="P24" s="3">
        <f t="shared" si="0"/>
        <v>0</v>
      </c>
      <c r="Q24" s="3">
        <f t="shared" si="0"/>
        <v>0</v>
      </c>
      <c r="R24" s="3">
        <f t="shared" si="0"/>
        <v>0</v>
      </c>
      <c r="S24" s="3">
        <f t="shared" si="0"/>
        <v>0</v>
      </c>
      <c r="T24" s="3">
        <f t="shared" si="0"/>
        <v>0</v>
      </c>
      <c r="U24" s="3">
        <f t="shared" si="0"/>
        <v>0</v>
      </c>
      <c r="V24" s="2" t="s">
        <v>31</v>
      </c>
      <c r="W24" s="2" t="s">
        <v>31</v>
      </c>
      <c r="X24" s="23">
        <f aca="true" t="shared" si="1" ref="X24:AD24">SUM(X18:X23)</f>
        <v>0</v>
      </c>
      <c r="Y24" s="71">
        <f t="shared" si="1"/>
        <v>0</v>
      </c>
      <c r="Z24" s="3">
        <f t="shared" si="1"/>
        <v>0</v>
      </c>
      <c r="AA24" s="3">
        <f t="shared" si="1"/>
        <v>0</v>
      </c>
      <c r="AB24" s="3">
        <f t="shared" si="1"/>
        <v>0</v>
      </c>
      <c r="AC24" s="2">
        <f t="shared" si="1"/>
        <v>0</v>
      </c>
      <c r="AD24" s="2">
        <f t="shared" si="1"/>
        <v>0</v>
      </c>
      <c r="AE24" s="2" t="s">
        <v>31</v>
      </c>
      <c r="AF24" s="2">
        <f>SUM(AF18:AF23)</f>
        <v>8</v>
      </c>
      <c r="AG24" s="2" t="s">
        <v>31</v>
      </c>
      <c r="AH24" s="2">
        <f>SUM(AH18:AH23)</f>
        <v>1</v>
      </c>
      <c r="AI24" s="23">
        <f>SUM(AI18:AI23)</f>
        <v>0</v>
      </c>
      <c r="AJ24" s="27">
        <f>SUM(AJ18:AJ23)</f>
        <v>1</v>
      </c>
      <c r="AK24" s="2">
        <f>SUM(AK18:AK23)</f>
        <v>0</v>
      </c>
      <c r="AL24" s="2">
        <f>SUM(AL18:AL23)</f>
        <v>1</v>
      </c>
      <c r="AM24" s="23" t="s">
        <v>31</v>
      </c>
      <c r="AN24" s="27">
        <f>SUM(AN18:AN23)</f>
        <v>40000</v>
      </c>
      <c r="AO24" s="23">
        <f>SUM(AO18:AO23)</f>
        <v>0</v>
      </c>
    </row>
    <row r="25" spans="1:41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57"/>
      <c r="W25" s="57"/>
      <c r="X25" s="57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ht="15" customHeight="1">
      <c r="A26" s="1"/>
      <c r="B26" s="8" t="s">
        <v>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44"/>
      <c r="W26" s="44"/>
      <c r="X26" s="69"/>
      <c r="Y26" s="215" t="s">
        <v>116</v>
      </c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</row>
    <row r="27" spans="1:40" ht="15.75" customHeight="1">
      <c r="A27" s="1"/>
      <c r="B27" s="8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X27" s="214" t="s">
        <v>41</v>
      </c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12"/>
      <c r="AN27" s="12"/>
    </row>
    <row r="28" spans="1:40" ht="15.75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X28" s="31"/>
      <c r="Y28" s="213" t="s">
        <v>120</v>
      </c>
      <c r="Z28" s="213"/>
      <c r="AA28" s="213"/>
      <c r="AB28" s="213"/>
      <c r="AC28" s="213"/>
      <c r="AD28" s="213"/>
      <c r="AE28" s="213"/>
      <c r="AF28" s="213"/>
      <c r="AG28" s="213"/>
      <c r="AH28" s="213"/>
      <c r="AI28" s="17"/>
      <c r="AJ28" s="31"/>
      <c r="AK28" s="31"/>
      <c r="AL28" s="31"/>
      <c r="AM28" s="12"/>
      <c r="AN28" s="12"/>
    </row>
    <row r="29" spans="1:36" ht="26.25" customHeight="1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Y29" s="212" t="s">
        <v>122</v>
      </c>
      <c r="Z29" s="212"/>
      <c r="AA29" s="212"/>
      <c r="AB29" s="212"/>
      <c r="AC29" s="212"/>
      <c r="AD29" s="212"/>
      <c r="AE29" s="212"/>
      <c r="AF29" s="212"/>
      <c r="AG29" s="212"/>
      <c r="AH29" s="212"/>
      <c r="AI29" s="56"/>
      <c r="AJ29" s="56"/>
    </row>
    <row r="30" spans="20:35" ht="12.75">
      <c r="T30" s="1"/>
      <c r="U30" s="1"/>
      <c r="V30" s="1"/>
      <c r="W30" s="5"/>
      <c r="X30" s="4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</sheetData>
  <sheetProtection/>
  <mergeCells count="89">
    <mergeCell ref="I6:N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O15:O16"/>
    <mergeCell ref="C15:C16"/>
    <mergeCell ref="D15:D16"/>
    <mergeCell ref="F15:F16"/>
    <mergeCell ref="G15:G16"/>
    <mergeCell ref="H15:H16"/>
    <mergeCell ref="J15:J16"/>
    <mergeCell ref="P15:P16"/>
    <mergeCell ref="Q15:Q16"/>
    <mergeCell ref="R15:R16"/>
    <mergeCell ref="S15:S16"/>
    <mergeCell ref="T15:T16"/>
    <mergeCell ref="U15:U16"/>
    <mergeCell ref="AK15:AK16"/>
    <mergeCell ref="AL15:AL16"/>
    <mergeCell ref="AM15:AM16"/>
    <mergeCell ref="Y15:Y16"/>
    <mergeCell ref="Z15:AD15"/>
    <mergeCell ref="AE15:AF15"/>
    <mergeCell ref="AG15:AH15"/>
    <mergeCell ref="AI15:AI16"/>
    <mergeCell ref="AJ15:AJ16"/>
    <mergeCell ref="A18:A23"/>
    <mergeCell ref="B18:B23"/>
    <mergeCell ref="C18:C23"/>
    <mergeCell ref="D18:D23"/>
    <mergeCell ref="E18:E23"/>
    <mergeCell ref="F18:F23"/>
    <mergeCell ref="G18:G23"/>
    <mergeCell ref="H18:H23"/>
    <mergeCell ref="I18:I23"/>
    <mergeCell ref="J18:J23"/>
    <mergeCell ref="K18:K23"/>
    <mergeCell ref="L18:L23"/>
    <mergeCell ref="M18:M23"/>
    <mergeCell ref="N18:N23"/>
    <mergeCell ref="O18:O23"/>
    <mergeCell ref="P18:P23"/>
    <mergeCell ref="Q18:Q23"/>
    <mergeCell ref="R18:R23"/>
    <mergeCell ref="S18:S23"/>
    <mergeCell ref="T18:T23"/>
    <mergeCell ref="U18:U23"/>
    <mergeCell ref="AI18:AI23"/>
    <mergeCell ref="V18:V23"/>
    <mergeCell ref="W18:W23"/>
    <mergeCell ref="X18:X23"/>
    <mergeCell ref="Y18:Y23"/>
    <mergeCell ref="Z18:Z23"/>
    <mergeCell ref="AA18:AA23"/>
    <mergeCell ref="X27:AL27"/>
    <mergeCell ref="Y28:AH28"/>
    <mergeCell ref="Y29:AH29"/>
    <mergeCell ref="AJ18:AJ23"/>
    <mergeCell ref="AK18:AK23"/>
    <mergeCell ref="AL18:AL23"/>
    <mergeCell ref="AB18:AB23"/>
    <mergeCell ref="AC18:AC23"/>
    <mergeCell ref="AD18:AD23"/>
    <mergeCell ref="AG18:AG23"/>
    <mergeCell ref="V14:X14"/>
    <mergeCell ref="V15:V16"/>
    <mergeCell ref="W15:W16"/>
    <mergeCell ref="X15:X16"/>
    <mergeCell ref="A24:B24"/>
    <mergeCell ref="Y26:AO26"/>
    <mergeCell ref="AM18:AM23"/>
    <mergeCell ref="AN18:AN23"/>
    <mergeCell ref="AO18:AO23"/>
    <mergeCell ref="AH18:AH23"/>
  </mergeCells>
  <printOptions/>
  <pageMargins left="1.1811023622047245" right="0.7086614173228347" top="0.35433070866141736" bottom="0.35433070866141736" header="0.31496062992125984" footer="0.31496062992125984"/>
  <pageSetup fitToWidth="2" horizontalDpi="600" verticalDpi="600" orientation="landscape" paperSize="9" scale="60" r:id="rId1"/>
  <colBreaks count="1" manualBreakCount="1">
    <brk id="2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AO29"/>
  <sheetViews>
    <sheetView view="pageBreakPreview" zoomScale="90" zoomScaleSheetLayoutView="90" zoomScalePageLayoutView="0" workbookViewId="0" topLeftCell="A3">
      <selection activeCell="S18" sqref="S18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5.125" style="0" customWidth="1"/>
    <col min="4" max="4" width="15.00390625" style="0" customWidth="1"/>
    <col min="5" max="5" width="16.75390625" style="0" customWidth="1"/>
    <col min="6" max="6" width="16.25390625" style="0" customWidth="1"/>
    <col min="7" max="9" width="11.00390625" style="0" customWidth="1"/>
    <col min="10" max="10" width="8.625" style="0" customWidth="1"/>
    <col min="11" max="11" width="9.125" style="0" customWidth="1"/>
    <col min="12" max="12" width="7.125" style="0" customWidth="1"/>
    <col min="13" max="13" width="7.75390625" style="0" customWidth="1"/>
    <col min="14" max="14" width="6.125" style="0" customWidth="1"/>
    <col min="15" max="16" width="6.25390625" style="0" customWidth="1"/>
    <col min="17" max="17" width="7.125" style="0" customWidth="1"/>
    <col min="18" max="18" width="8.875" style="0" customWidth="1"/>
    <col min="19" max="20" width="8.625" style="0" customWidth="1"/>
    <col min="21" max="21" width="8.125" style="0" customWidth="1"/>
    <col min="22" max="22" width="13.25390625" style="0" customWidth="1"/>
    <col min="23" max="23" width="12.25390625" style="6" customWidth="1"/>
    <col min="24" max="24" width="8.625" style="6" customWidth="1"/>
    <col min="25" max="25" width="12.625" style="0" customWidth="1"/>
    <col min="26" max="29" width="10.75390625" style="0" customWidth="1"/>
    <col min="30" max="30" width="10.375" style="0" customWidth="1"/>
    <col min="31" max="31" width="18.00390625" style="0" customWidth="1"/>
    <col min="32" max="32" width="11.125" style="0" customWidth="1"/>
    <col min="33" max="33" width="14.62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9.375" style="0" customWidth="1"/>
  </cols>
  <sheetData>
    <row r="3" spans="2:9" ht="15" customHeight="1">
      <c r="B3" t="s">
        <v>47</v>
      </c>
      <c r="I3" s="14"/>
    </row>
    <row r="4" spans="19:20" ht="15" customHeight="1">
      <c r="S4" s="14"/>
      <c r="T4" s="11"/>
    </row>
    <row r="5" spans="3:15" ht="15" customHeight="1">
      <c r="C5" s="11" t="s">
        <v>46</v>
      </c>
      <c r="I5" s="11"/>
      <c r="L5" s="11" t="s">
        <v>38</v>
      </c>
      <c r="O5" s="11"/>
    </row>
    <row r="6" spans="2:14" ht="15" customHeight="1">
      <c r="B6" t="s">
        <v>119</v>
      </c>
      <c r="C6" s="11"/>
      <c r="D6" s="11"/>
      <c r="I6" s="170" t="s">
        <v>126</v>
      </c>
      <c r="J6" s="170"/>
      <c r="K6" s="170"/>
      <c r="L6" s="170"/>
      <c r="M6" s="170"/>
      <c r="N6" s="170"/>
    </row>
    <row r="7" spans="2:14" ht="15" customHeight="1">
      <c r="B7" s="15" t="s">
        <v>42</v>
      </c>
      <c r="C7" s="11"/>
      <c r="D7" s="11"/>
      <c r="I7" s="170"/>
      <c r="J7" s="170"/>
      <c r="K7" s="170"/>
      <c r="L7" s="170"/>
      <c r="M7" s="170"/>
      <c r="N7" s="170"/>
    </row>
    <row r="8" spans="2:14" ht="15" customHeight="1">
      <c r="B8" s="15" t="s">
        <v>43</v>
      </c>
      <c r="C8" s="11"/>
      <c r="D8" s="11"/>
      <c r="I8" s="16"/>
      <c r="J8" s="16"/>
      <c r="K8" s="16"/>
      <c r="M8" s="9" t="s">
        <v>127</v>
      </c>
      <c r="N8" s="9"/>
    </row>
    <row r="9" spans="2:4" ht="15" customHeight="1">
      <c r="B9" s="15" t="s">
        <v>44</v>
      </c>
      <c r="C9" s="11"/>
      <c r="D9" s="11"/>
    </row>
    <row r="10" spans="2:15" ht="12.75">
      <c r="B10" s="15" t="s">
        <v>124</v>
      </c>
      <c r="C10" s="11"/>
      <c r="D10" s="11"/>
      <c r="F10" s="11"/>
      <c r="I10" t="s">
        <v>125</v>
      </c>
      <c r="J10" s="11"/>
      <c r="M10" s="11"/>
      <c r="N10" s="11"/>
      <c r="O10" s="11"/>
    </row>
    <row r="11" spans="26:27" ht="12.75">
      <c r="Z11" s="171"/>
      <c r="AA11" s="171"/>
    </row>
    <row r="12" spans="1:41" ht="12.75" customHeight="1">
      <c r="A12" s="10"/>
      <c r="B12" s="10"/>
      <c r="C12" s="10"/>
      <c r="D12" s="222" t="s">
        <v>78</v>
      </c>
      <c r="E12" s="222"/>
      <c r="F12" s="222"/>
      <c r="G12" s="222"/>
      <c r="H12" s="222"/>
      <c r="I12" s="222"/>
      <c r="J12" s="222"/>
      <c r="K12" s="222"/>
      <c r="L12" s="223"/>
      <c r="M12" s="34"/>
      <c r="N12" s="34"/>
      <c r="O12" s="34"/>
      <c r="P12" s="34"/>
      <c r="Q12" s="34"/>
      <c r="R12" s="34"/>
      <c r="S12" s="34"/>
      <c r="T12" s="34"/>
      <c r="U12" s="10"/>
      <c r="V12" s="10"/>
      <c r="W12" s="10"/>
      <c r="X12" s="10"/>
      <c r="Y12" s="1"/>
      <c r="Z12" s="171"/>
      <c r="AA12" s="171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47" t="s">
        <v>0</v>
      </c>
      <c r="B14" s="224" t="s">
        <v>3</v>
      </c>
      <c r="C14" s="374" t="s">
        <v>5</v>
      </c>
      <c r="D14" s="375"/>
      <c r="E14" s="376" t="s">
        <v>35</v>
      </c>
      <c r="F14" s="379" t="s">
        <v>6</v>
      </c>
      <c r="G14" s="197"/>
      <c r="H14" s="380"/>
      <c r="I14" s="334" t="s">
        <v>37</v>
      </c>
      <c r="J14" s="320" t="s">
        <v>36</v>
      </c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2"/>
      <c r="V14" s="133" t="s">
        <v>7</v>
      </c>
      <c r="W14" s="134"/>
      <c r="X14" s="135"/>
      <c r="Y14" s="195" t="s">
        <v>10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6"/>
      <c r="AJ14" s="353" t="s">
        <v>24</v>
      </c>
      <c r="AK14" s="354"/>
      <c r="AL14" s="354"/>
      <c r="AM14" s="355"/>
      <c r="AN14" s="142" t="s">
        <v>33</v>
      </c>
      <c r="AO14" s="142" t="s">
        <v>34</v>
      </c>
    </row>
    <row r="15" spans="1:41" ht="27" customHeight="1" thickBot="1">
      <c r="A15" s="148"/>
      <c r="B15" s="225"/>
      <c r="C15" s="364" t="s">
        <v>1</v>
      </c>
      <c r="D15" s="366" t="s">
        <v>2</v>
      </c>
      <c r="E15" s="377"/>
      <c r="F15" s="368" t="s">
        <v>32</v>
      </c>
      <c r="G15" s="176" t="s">
        <v>4</v>
      </c>
      <c r="H15" s="370" t="s">
        <v>14</v>
      </c>
      <c r="I15" s="335"/>
      <c r="J15" s="131" t="s">
        <v>54</v>
      </c>
      <c r="K15" s="131" t="s">
        <v>79</v>
      </c>
      <c r="L15" s="131" t="s">
        <v>56</v>
      </c>
      <c r="M15" s="131" t="s">
        <v>57</v>
      </c>
      <c r="N15" s="131" t="s">
        <v>58</v>
      </c>
      <c r="O15" s="131" t="s">
        <v>59</v>
      </c>
      <c r="P15" s="131" t="s">
        <v>60</v>
      </c>
      <c r="Q15" s="131" t="s">
        <v>61</v>
      </c>
      <c r="R15" s="131" t="s">
        <v>62</v>
      </c>
      <c r="S15" s="131" t="s">
        <v>51</v>
      </c>
      <c r="T15" s="131" t="s">
        <v>52</v>
      </c>
      <c r="U15" s="131" t="s">
        <v>53</v>
      </c>
      <c r="V15" s="362" t="s">
        <v>8</v>
      </c>
      <c r="W15" s="182" t="s">
        <v>9</v>
      </c>
      <c r="X15" s="129" t="s">
        <v>29</v>
      </c>
      <c r="Y15" s="202" t="s">
        <v>13</v>
      </c>
      <c r="Z15" s="372" t="s">
        <v>11</v>
      </c>
      <c r="AA15" s="198"/>
      <c r="AB15" s="198"/>
      <c r="AC15" s="198"/>
      <c r="AD15" s="179"/>
      <c r="AE15" s="359" t="s">
        <v>18</v>
      </c>
      <c r="AF15" s="360"/>
      <c r="AG15" s="178" t="s">
        <v>20</v>
      </c>
      <c r="AH15" s="179"/>
      <c r="AI15" s="361" t="s">
        <v>23</v>
      </c>
      <c r="AJ15" s="176" t="s">
        <v>25</v>
      </c>
      <c r="AK15" s="176" t="s">
        <v>27</v>
      </c>
      <c r="AL15" s="176" t="s">
        <v>26</v>
      </c>
      <c r="AM15" s="176" t="s">
        <v>28</v>
      </c>
      <c r="AN15" s="182"/>
      <c r="AO15" s="182"/>
    </row>
    <row r="16" spans="1:41" ht="72" customHeight="1" thickBot="1">
      <c r="A16" s="149"/>
      <c r="B16" s="373"/>
      <c r="C16" s="365"/>
      <c r="D16" s="367"/>
      <c r="E16" s="378"/>
      <c r="F16" s="369"/>
      <c r="G16" s="177"/>
      <c r="H16" s="371"/>
      <c r="I16" s="336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363"/>
      <c r="W16" s="143"/>
      <c r="X16" s="130"/>
      <c r="Y16" s="20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111</v>
      </c>
      <c r="AE16" s="30" t="s">
        <v>19</v>
      </c>
      <c r="AF16" s="20" t="s">
        <v>29</v>
      </c>
      <c r="AG16" s="20" t="s">
        <v>21</v>
      </c>
      <c r="AH16" s="20" t="s">
        <v>22</v>
      </c>
      <c r="AI16" s="177"/>
      <c r="AJ16" s="177"/>
      <c r="AK16" s="177"/>
      <c r="AL16" s="177"/>
      <c r="AM16" s="177"/>
      <c r="AN16" s="143"/>
      <c r="AO16" s="143"/>
    </row>
    <row r="17" spans="1:41" ht="13.5" thickBot="1">
      <c r="A17" s="39">
        <v>1</v>
      </c>
      <c r="B17" s="39">
        <v>2</v>
      </c>
      <c r="C17" s="30">
        <v>3</v>
      </c>
      <c r="D17" s="38">
        <v>4</v>
      </c>
      <c r="E17" s="39">
        <v>5</v>
      </c>
      <c r="F17" s="30">
        <v>6</v>
      </c>
      <c r="G17" s="39">
        <v>7</v>
      </c>
      <c r="H17" s="38">
        <v>8</v>
      </c>
      <c r="I17" s="20">
        <v>9</v>
      </c>
      <c r="J17" s="39">
        <v>10</v>
      </c>
      <c r="K17" s="39">
        <v>11</v>
      </c>
      <c r="L17" s="20">
        <v>12</v>
      </c>
      <c r="M17" s="39">
        <v>13</v>
      </c>
      <c r="N17" s="39">
        <v>14</v>
      </c>
      <c r="O17" s="20">
        <v>15</v>
      </c>
      <c r="P17" s="39">
        <v>16</v>
      </c>
      <c r="Q17" s="39">
        <v>17</v>
      </c>
      <c r="R17" s="20">
        <v>18</v>
      </c>
      <c r="S17" s="39">
        <v>19</v>
      </c>
      <c r="T17" s="39">
        <v>20</v>
      </c>
      <c r="U17" s="20">
        <v>21</v>
      </c>
      <c r="V17" s="39">
        <v>22</v>
      </c>
      <c r="W17" s="39">
        <v>23</v>
      </c>
      <c r="X17" s="20">
        <v>24</v>
      </c>
      <c r="Y17" s="39">
        <v>25</v>
      </c>
      <c r="Z17" s="39">
        <v>26</v>
      </c>
      <c r="AA17" s="20">
        <v>27</v>
      </c>
      <c r="AB17" s="39">
        <v>28</v>
      </c>
      <c r="AC17" s="39">
        <v>29</v>
      </c>
      <c r="AD17" s="20">
        <v>30</v>
      </c>
      <c r="AE17" s="39">
        <v>31</v>
      </c>
      <c r="AF17" s="39">
        <v>32</v>
      </c>
      <c r="AG17" s="20">
        <v>33</v>
      </c>
      <c r="AH17" s="39">
        <v>34</v>
      </c>
      <c r="AI17" s="39">
        <v>35</v>
      </c>
      <c r="AJ17" s="20">
        <v>36</v>
      </c>
      <c r="AK17" s="39">
        <v>37</v>
      </c>
      <c r="AL17" s="39">
        <v>38</v>
      </c>
      <c r="AM17" s="20">
        <v>39</v>
      </c>
      <c r="AN17" s="39">
        <v>40</v>
      </c>
      <c r="AO17" s="39">
        <v>41</v>
      </c>
    </row>
    <row r="18" spans="1:41" s="25" customFormat="1" ht="89.25" customHeight="1" thickBot="1">
      <c r="A18" s="118">
        <v>1</v>
      </c>
      <c r="B18" s="126" t="s">
        <v>80</v>
      </c>
      <c r="C18" s="119" t="s">
        <v>110</v>
      </c>
      <c r="D18" s="120" t="s">
        <v>109</v>
      </c>
      <c r="E18" s="95" t="s">
        <v>114</v>
      </c>
      <c r="F18" s="121" t="s">
        <v>81</v>
      </c>
      <c r="G18" s="104" t="s">
        <v>82</v>
      </c>
      <c r="H18" s="122">
        <v>10000</v>
      </c>
      <c r="I18" s="118">
        <f>SUM(J18:U18)</f>
        <v>3950</v>
      </c>
      <c r="J18" s="104">
        <v>100</v>
      </c>
      <c r="K18" s="104">
        <v>200</v>
      </c>
      <c r="L18" s="104">
        <v>200</v>
      </c>
      <c r="M18" s="104">
        <v>600</v>
      </c>
      <c r="N18" s="104">
        <v>600</v>
      </c>
      <c r="O18" s="104">
        <v>600</v>
      </c>
      <c r="P18" s="104">
        <v>400</v>
      </c>
      <c r="Q18" s="104">
        <v>300</v>
      </c>
      <c r="R18" s="104">
        <v>300</v>
      </c>
      <c r="S18" s="104">
        <v>250</v>
      </c>
      <c r="T18" s="104">
        <v>200</v>
      </c>
      <c r="U18" s="104">
        <v>200</v>
      </c>
      <c r="V18" s="97"/>
      <c r="W18" s="99"/>
      <c r="X18" s="117"/>
      <c r="Y18" s="94"/>
      <c r="Z18" s="104"/>
      <c r="AA18" s="104"/>
      <c r="AB18" s="104"/>
      <c r="AC18" s="104"/>
      <c r="AD18" s="104"/>
      <c r="AE18" s="116"/>
      <c r="AF18" s="104"/>
      <c r="AG18" s="103"/>
      <c r="AH18" s="104"/>
      <c r="AI18" s="105"/>
      <c r="AJ18" s="94">
        <v>4</v>
      </c>
      <c r="AK18" s="104">
        <v>0</v>
      </c>
      <c r="AL18" s="104">
        <v>4</v>
      </c>
      <c r="AM18" s="105">
        <v>11200</v>
      </c>
      <c r="AN18" s="101">
        <f>19500+20000+22000+35000</f>
        <v>96500</v>
      </c>
      <c r="AO18" s="107">
        <v>0</v>
      </c>
    </row>
    <row r="19" spans="1:41" s="65" customFormat="1" ht="34.5" customHeight="1">
      <c r="A19" s="220">
        <v>2</v>
      </c>
      <c r="B19" s="345" t="s">
        <v>83</v>
      </c>
      <c r="C19" s="347" t="s">
        <v>84</v>
      </c>
      <c r="D19" s="349" t="s">
        <v>85</v>
      </c>
      <c r="E19" s="351" t="s">
        <v>112</v>
      </c>
      <c r="F19" s="347"/>
      <c r="G19" s="356"/>
      <c r="H19" s="357"/>
      <c r="I19" s="220"/>
      <c r="J19" s="187"/>
      <c r="K19" s="187"/>
      <c r="L19" s="187"/>
      <c r="M19" s="187"/>
      <c r="N19" s="187"/>
      <c r="O19" s="187"/>
      <c r="P19" s="187"/>
      <c r="Q19" s="187"/>
      <c r="R19" s="187"/>
      <c r="S19" s="338"/>
      <c r="T19" s="338"/>
      <c r="U19" s="338"/>
      <c r="V19" s="66" t="s">
        <v>86</v>
      </c>
      <c r="W19" s="66" t="s">
        <v>87</v>
      </c>
      <c r="X19" s="80">
        <v>1</v>
      </c>
      <c r="Y19" s="190">
        <f>450+300+150+150</f>
        <v>1050</v>
      </c>
      <c r="Z19" s="187"/>
      <c r="AA19" s="187"/>
      <c r="AB19" s="187"/>
      <c r="AC19" s="187"/>
      <c r="AD19" s="205"/>
      <c r="AE19" s="66" t="s">
        <v>76</v>
      </c>
      <c r="AF19" s="59">
        <v>1</v>
      </c>
      <c r="AG19" s="338" t="s">
        <v>77</v>
      </c>
      <c r="AH19" s="187">
        <v>1.15</v>
      </c>
      <c r="AI19" s="193">
        <f>8200+7500+4000+4000</f>
        <v>23700</v>
      </c>
      <c r="AJ19" s="220">
        <v>3</v>
      </c>
      <c r="AK19" s="187">
        <v>0</v>
      </c>
      <c r="AL19" s="187">
        <v>3</v>
      </c>
      <c r="AM19" s="193">
        <v>11200</v>
      </c>
      <c r="AN19" s="190">
        <f>6500+5000+5000+5000</f>
        <v>21500</v>
      </c>
      <c r="AO19" s="184">
        <v>0</v>
      </c>
    </row>
    <row r="20" spans="1:41" s="65" customFormat="1" ht="32.25" customHeight="1">
      <c r="A20" s="220"/>
      <c r="B20" s="345"/>
      <c r="C20" s="347"/>
      <c r="D20" s="349"/>
      <c r="E20" s="351"/>
      <c r="F20" s="347"/>
      <c r="G20" s="187"/>
      <c r="H20" s="357"/>
      <c r="I20" s="220"/>
      <c r="J20" s="187"/>
      <c r="K20" s="187"/>
      <c r="L20" s="187"/>
      <c r="M20" s="187"/>
      <c r="N20" s="187"/>
      <c r="O20" s="187"/>
      <c r="P20" s="187"/>
      <c r="Q20" s="187"/>
      <c r="R20" s="187"/>
      <c r="S20" s="338"/>
      <c r="T20" s="338"/>
      <c r="U20" s="338"/>
      <c r="V20" s="88" t="s">
        <v>88</v>
      </c>
      <c r="W20" s="88" t="s">
        <v>87</v>
      </c>
      <c r="X20" s="89">
        <v>1</v>
      </c>
      <c r="Y20" s="190"/>
      <c r="Z20" s="187"/>
      <c r="AA20" s="187"/>
      <c r="AB20" s="187"/>
      <c r="AC20" s="187"/>
      <c r="AD20" s="205"/>
      <c r="AE20" s="88" t="s">
        <v>89</v>
      </c>
      <c r="AF20" s="90">
        <v>1</v>
      </c>
      <c r="AG20" s="338"/>
      <c r="AH20" s="187"/>
      <c r="AI20" s="193"/>
      <c r="AJ20" s="220"/>
      <c r="AK20" s="187"/>
      <c r="AL20" s="187"/>
      <c r="AM20" s="193"/>
      <c r="AN20" s="190"/>
      <c r="AO20" s="184"/>
    </row>
    <row r="21" spans="1:41" s="65" customFormat="1" ht="27.75" customHeight="1" thickBot="1">
      <c r="A21" s="341"/>
      <c r="B21" s="346"/>
      <c r="C21" s="348"/>
      <c r="D21" s="350"/>
      <c r="E21" s="352"/>
      <c r="F21" s="348"/>
      <c r="G21" s="337"/>
      <c r="H21" s="358"/>
      <c r="I21" s="341"/>
      <c r="J21" s="337"/>
      <c r="K21" s="337"/>
      <c r="L21" s="337"/>
      <c r="M21" s="337"/>
      <c r="N21" s="337"/>
      <c r="O21" s="337"/>
      <c r="P21" s="337"/>
      <c r="Q21" s="337"/>
      <c r="R21" s="337"/>
      <c r="S21" s="339"/>
      <c r="T21" s="339"/>
      <c r="U21" s="339"/>
      <c r="V21" s="88" t="s">
        <v>90</v>
      </c>
      <c r="W21" s="88" t="s">
        <v>91</v>
      </c>
      <c r="X21" s="89">
        <v>1</v>
      </c>
      <c r="Y21" s="343"/>
      <c r="Z21" s="337"/>
      <c r="AA21" s="337"/>
      <c r="AB21" s="337"/>
      <c r="AC21" s="337"/>
      <c r="AD21" s="342"/>
      <c r="AE21" s="88" t="s">
        <v>92</v>
      </c>
      <c r="AF21" s="91">
        <v>1</v>
      </c>
      <c r="AG21" s="339"/>
      <c r="AH21" s="337"/>
      <c r="AI21" s="340"/>
      <c r="AJ21" s="341"/>
      <c r="AK21" s="337"/>
      <c r="AL21" s="337"/>
      <c r="AM21" s="340"/>
      <c r="AN21" s="343"/>
      <c r="AO21" s="344"/>
    </row>
    <row r="22" spans="1:41" s="70" customFormat="1" ht="20.25" customHeight="1" thickBot="1">
      <c r="A22" s="133" t="s">
        <v>30</v>
      </c>
      <c r="B22" s="135"/>
      <c r="C22" s="40" t="s">
        <v>31</v>
      </c>
      <c r="D22" s="3" t="s">
        <v>31</v>
      </c>
      <c r="E22" s="73" t="s">
        <v>31</v>
      </c>
      <c r="F22" s="40" t="s">
        <v>31</v>
      </c>
      <c r="G22" s="2" t="s">
        <v>31</v>
      </c>
      <c r="H22" s="3">
        <f aca="true" t="shared" si="0" ref="H22:U22">SUM(H18:H21)</f>
        <v>10000</v>
      </c>
      <c r="I22" s="27">
        <f t="shared" si="0"/>
        <v>3950</v>
      </c>
      <c r="J22" s="2">
        <f t="shared" si="0"/>
        <v>100</v>
      </c>
      <c r="K22" s="2">
        <f t="shared" si="0"/>
        <v>200</v>
      </c>
      <c r="L22" s="2">
        <f t="shared" si="0"/>
        <v>200</v>
      </c>
      <c r="M22" s="2">
        <f t="shared" si="0"/>
        <v>600</v>
      </c>
      <c r="N22" s="2">
        <f t="shared" si="0"/>
        <v>600</v>
      </c>
      <c r="O22" s="2">
        <f t="shared" si="0"/>
        <v>600</v>
      </c>
      <c r="P22" s="2">
        <f t="shared" si="0"/>
        <v>400</v>
      </c>
      <c r="Q22" s="2">
        <f t="shared" si="0"/>
        <v>300</v>
      </c>
      <c r="R22" s="2">
        <f t="shared" si="0"/>
        <v>300</v>
      </c>
      <c r="S22" s="2">
        <f t="shared" si="0"/>
        <v>250</v>
      </c>
      <c r="T22" s="2">
        <f t="shared" si="0"/>
        <v>200</v>
      </c>
      <c r="U22" s="2">
        <f t="shared" si="0"/>
        <v>200</v>
      </c>
      <c r="V22" s="2" t="s">
        <v>31</v>
      </c>
      <c r="W22" s="2" t="s">
        <v>31</v>
      </c>
      <c r="X22" s="23">
        <f aca="true" t="shared" si="1" ref="X22:AD22">SUM(X18:X21)</f>
        <v>3</v>
      </c>
      <c r="Y22" s="71">
        <f t="shared" si="1"/>
        <v>1050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2">
        <f t="shared" si="1"/>
        <v>0</v>
      </c>
      <c r="AE22" s="2" t="s">
        <v>31</v>
      </c>
      <c r="AF22" s="2">
        <f>SUM(AF19:AF21)</f>
        <v>3</v>
      </c>
      <c r="AG22" s="2" t="s">
        <v>31</v>
      </c>
      <c r="AH22" s="2">
        <f>SUM(AH18:AH21)</f>
        <v>1.15</v>
      </c>
      <c r="AI22" s="23">
        <f>SUM(AI18:AI21)</f>
        <v>23700</v>
      </c>
      <c r="AJ22" s="27">
        <f>SUM(AJ18:AJ21)</f>
        <v>7</v>
      </c>
      <c r="AK22" s="2">
        <f>SUM(AK18:AK21)</f>
        <v>0</v>
      </c>
      <c r="AL22" s="2">
        <f>SUM(AL18:AL21)</f>
        <v>7</v>
      </c>
      <c r="AM22" s="23" t="s">
        <v>31</v>
      </c>
      <c r="AN22" s="84">
        <f>SUM(AN18:AN21)</f>
        <v>118000</v>
      </c>
      <c r="AO22" s="67">
        <f>SUM(AO18:AO21)</f>
        <v>0</v>
      </c>
    </row>
    <row r="23" spans="1:41" ht="18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63"/>
    </row>
    <row r="24" spans="1:41" ht="15" customHeight="1">
      <c r="A24" s="1"/>
      <c r="B24" s="8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V24" s="44"/>
      <c r="W24" s="44"/>
      <c r="X24" s="44"/>
      <c r="Y24" s="215" t="s">
        <v>116</v>
      </c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</row>
    <row r="25" spans="1:40" ht="15.75" customHeight="1">
      <c r="A25" s="1"/>
      <c r="B25" s="8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X25" s="214" t="s">
        <v>41</v>
      </c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12"/>
      <c r="AN25" s="12"/>
    </row>
    <row r="26" spans="1:22" ht="14.25" customHeight="1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</row>
    <row r="27" spans="1:36" ht="12.75" customHeight="1">
      <c r="A27" s="1"/>
      <c r="B27" s="11"/>
      <c r="C27" s="11"/>
      <c r="D27" s="11"/>
      <c r="E27" s="11"/>
      <c r="F27" s="11"/>
      <c r="G27" s="11"/>
      <c r="I27" s="10"/>
      <c r="Z27" s="213" t="s">
        <v>120</v>
      </c>
      <c r="AA27" s="213"/>
      <c r="AB27" s="213"/>
      <c r="AC27" s="213"/>
      <c r="AD27" s="213"/>
      <c r="AE27" s="213"/>
      <c r="AF27" s="213"/>
      <c r="AG27" s="213"/>
      <c r="AH27" s="213"/>
      <c r="AI27" s="213"/>
      <c r="AJ27" s="41"/>
    </row>
    <row r="28" spans="9:36" ht="12.75">
      <c r="I28" s="10"/>
      <c r="V28" s="1"/>
      <c r="W28" s="5"/>
      <c r="X28" s="5"/>
      <c r="Y28" s="1"/>
      <c r="Z28" s="212" t="s">
        <v>121</v>
      </c>
      <c r="AA28" s="212"/>
      <c r="AB28" s="212"/>
      <c r="AC28" s="212"/>
      <c r="AD28" s="212"/>
      <c r="AE28" s="212"/>
      <c r="AF28" s="212"/>
      <c r="AG28" s="212"/>
      <c r="AH28" s="1"/>
      <c r="AI28" s="1"/>
      <c r="AJ28" s="1"/>
    </row>
    <row r="29" spans="11:35" ht="12.75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86">
    <mergeCell ref="I6:N7"/>
    <mergeCell ref="Z11:AA11"/>
    <mergeCell ref="D12:L12"/>
    <mergeCell ref="Z12:AA12"/>
    <mergeCell ref="A14:A16"/>
    <mergeCell ref="B14:B16"/>
    <mergeCell ref="C14:D14"/>
    <mergeCell ref="E14:E16"/>
    <mergeCell ref="F14:H14"/>
    <mergeCell ref="M15:M16"/>
    <mergeCell ref="AN14:AN16"/>
    <mergeCell ref="AO14:AO16"/>
    <mergeCell ref="C15:C16"/>
    <mergeCell ref="D15:D16"/>
    <mergeCell ref="F15:F16"/>
    <mergeCell ref="G15:G16"/>
    <mergeCell ref="H15:H16"/>
    <mergeCell ref="Y15:Y16"/>
    <mergeCell ref="Z15:AD15"/>
    <mergeCell ref="AM15:AM16"/>
    <mergeCell ref="AE15:AF15"/>
    <mergeCell ref="AG15:AH15"/>
    <mergeCell ref="AI15:AI16"/>
    <mergeCell ref="Y14:AI14"/>
    <mergeCell ref="V14:X14"/>
    <mergeCell ref="V15:V16"/>
    <mergeCell ref="W15:W16"/>
    <mergeCell ref="X15:X16"/>
    <mergeCell ref="AJ14:AM14"/>
    <mergeCell ref="G19:G21"/>
    <mergeCell ref="H19:H21"/>
    <mergeCell ref="I19:I21"/>
    <mergeCell ref="AJ15:AJ16"/>
    <mergeCell ref="AK15:AK16"/>
    <mergeCell ref="AL15:AL16"/>
    <mergeCell ref="U19:U21"/>
    <mergeCell ref="J19:J21"/>
    <mergeCell ref="K19:K21"/>
    <mergeCell ref="AA19:AA21"/>
    <mergeCell ref="AB19:AB21"/>
    <mergeCell ref="A19:A21"/>
    <mergeCell ref="B19:B21"/>
    <mergeCell ref="C19:C21"/>
    <mergeCell ref="D19:D21"/>
    <mergeCell ref="E19:E21"/>
    <mergeCell ref="F19:F21"/>
    <mergeCell ref="AO19:AO21"/>
    <mergeCell ref="A22:B22"/>
    <mergeCell ref="L19:L21"/>
    <mergeCell ref="M19:M21"/>
    <mergeCell ref="N19:N21"/>
    <mergeCell ref="O19:O21"/>
    <mergeCell ref="AK19:AK21"/>
    <mergeCell ref="AL19:AL21"/>
    <mergeCell ref="Y19:Y21"/>
    <mergeCell ref="Z19:Z21"/>
    <mergeCell ref="Y24:AO24"/>
    <mergeCell ref="X25:AL25"/>
    <mergeCell ref="AG19:AG21"/>
    <mergeCell ref="AH19:AH21"/>
    <mergeCell ref="AI19:AI21"/>
    <mergeCell ref="AJ19:AJ21"/>
    <mergeCell ref="AC19:AC21"/>
    <mergeCell ref="AD19:AD21"/>
    <mergeCell ref="AM19:AM21"/>
    <mergeCell ref="AN19:AN21"/>
    <mergeCell ref="N15:N16"/>
    <mergeCell ref="O15:O16"/>
    <mergeCell ref="P15:P16"/>
    <mergeCell ref="Z28:AG28"/>
    <mergeCell ref="P19:P21"/>
    <mergeCell ref="Q19:Q21"/>
    <mergeCell ref="R19:R21"/>
    <mergeCell ref="S19:S21"/>
    <mergeCell ref="Q15:Q16"/>
    <mergeCell ref="T19:T21"/>
    <mergeCell ref="Z27:AI27"/>
    <mergeCell ref="R15:R16"/>
    <mergeCell ref="S15:S16"/>
    <mergeCell ref="T15:T16"/>
    <mergeCell ref="U15:U16"/>
    <mergeCell ref="I14:I16"/>
    <mergeCell ref="J14:U14"/>
    <mergeCell ref="J15:J16"/>
    <mergeCell ref="K15:K16"/>
    <mergeCell ref="L15:L16"/>
  </mergeCells>
  <printOptions/>
  <pageMargins left="1.1811023622047245" right="0" top="0.35433070866141736" bottom="0.35433070866141736" header="0.31496062992125984" footer="0.31496062992125984"/>
  <pageSetup horizontalDpi="600" verticalDpi="600" orientation="landscape" paperSize="9" scale="60" r:id="rId1"/>
  <colBreaks count="1" manualBreakCount="1">
    <brk id="2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AO28"/>
  <sheetViews>
    <sheetView view="pageBreakPreview" zoomScale="90" zoomScaleSheetLayoutView="90" zoomScalePageLayoutView="0" workbookViewId="0" topLeftCell="A2">
      <selection activeCell="AM26" sqref="AM26"/>
    </sheetView>
  </sheetViews>
  <sheetFormatPr defaultColWidth="9.00390625" defaultRowHeight="12.75"/>
  <cols>
    <col min="1" max="1" width="4.00390625" style="0" customWidth="1"/>
    <col min="2" max="2" width="19.00390625" style="0" customWidth="1"/>
    <col min="3" max="3" width="15.125" style="0" customWidth="1"/>
    <col min="4" max="4" width="15.25390625" style="0" customWidth="1"/>
    <col min="5" max="5" width="19.25390625" style="0" customWidth="1"/>
    <col min="6" max="7" width="11.00390625" style="0" customWidth="1"/>
    <col min="8" max="8" width="10.125" style="0" customWidth="1"/>
    <col min="9" max="9" width="9.00390625" style="0" customWidth="1"/>
    <col min="10" max="21" width="8.625" style="0" customWidth="1"/>
    <col min="22" max="22" width="11.375" style="0" customWidth="1"/>
    <col min="23" max="23" width="8.875" style="6" customWidth="1"/>
    <col min="24" max="24" width="8.625" style="6" customWidth="1"/>
    <col min="25" max="25" width="13.75390625" style="0" customWidth="1"/>
    <col min="26" max="29" width="10.75390625" style="0" customWidth="1"/>
    <col min="30" max="30" width="10.375" style="0" customWidth="1"/>
    <col min="31" max="31" width="18.375" style="0" customWidth="1"/>
    <col min="32" max="32" width="12.00390625" style="0" customWidth="1"/>
    <col min="33" max="33" width="15.875" style="0" customWidth="1"/>
    <col min="34" max="34" width="9.625" style="0" customWidth="1"/>
    <col min="35" max="35" width="11.75390625" style="0" customWidth="1"/>
    <col min="36" max="39" width="9.375" style="0" customWidth="1"/>
    <col min="40" max="40" width="11.00390625" style="0" customWidth="1"/>
    <col min="41" max="41" width="8.125" style="0" customWidth="1"/>
  </cols>
  <sheetData>
    <row r="3" spans="2:9" ht="15" customHeight="1">
      <c r="B3" t="s">
        <v>47</v>
      </c>
      <c r="I3" s="14"/>
    </row>
    <row r="4" spans="9:10" ht="15" customHeight="1">
      <c r="I4" s="14"/>
      <c r="J4" s="11"/>
    </row>
    <row r="5" spans="3:10" ht="15" customHeight="1">
      <c r="C5" s="11" t="s">
        <v>46</v>
      </c>
      <c r="I5" s="14"/>
      <c r="J5" s="11" t="s">
        <v>38</v>
      </c>
    </row>
    <row r="6" spans="2:21" ht="15" customHeight="1">
      <c r="B6" t="s">
        <v>119</v>
      </c>
      <c r="C6" s="11"/>
      <c r="D6" s="11"/>
      <c r="G6" s="170" t="s">
        <v>126</v>
      </c>
      <c r="H6" s="170"/>
      <c r="I6" s="170"/>
      <c r="J6" s="170"/>
      <c r="K6" s="170"/>
      <c r="L6" s="170"/>
      <c r="M6" s="13"/>
      <c r="N6" s="13"/>
      <c r="O6" s="13"/>
      <c r="P6" s="13"/>
      <c r="Q6" s="13"/>
      <c r="R6" s="13"/>
      <c r="S6" s="13"/>
      <c r="T6" s="13"/>
      <c r="U6" s="13"/>
    </row>
    <row r="7" spans="2:21" ht="15" customHeight="1">
      <c r="B7" s="15" t="s">
        <v>42</v>
      </c>
      <c r="C7" s="11"/>
      <c r="D7" s="11"/>
      <c r="G7" s="170"/>
      <c r="H7" s="170"/>
      <c r="I7" s="170"/>
      <c r="J7" s="170"/>
      <c r="K7" s="170"/>
      <c r="L7" s="170"/>
      <c r="M7" s="13"/>
      <c r="N7" s="13"/>
      <c r="O7" s="13"/>
      <c r="P7" s="13"/>
      <c r="Q7" s="13"/>
      <c r="R7" s="13"/>
      <c r="S7" s="13"/>
      <c r="T7" s="13"/>
      <c r="U7" s="13"/>
    </row>
    <row r="8" spans="2:21" ht="15" customHeight="1">
      <c r="B8" s="15" t="s">
        <v>43</v>
      </c>
      <c r="C8" s="11"/>
      <c r="D8" s="11"/>
      <c r="G8" s="16"/>
      <c r="H8" s="16"/>
      <c r="I8" s="16"/>
      <c r="K8" s="9" t="s">
        <v>127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4" ht="15" customHeight="1">
      <c r="B9" s="15" t="s">
        <v>44</v>
      </c>
      <c r="C9" s="11"/>
      <c r="D9" s="11"/>
    </row>
    <row r="10" spans="2:21" ht="12.75">
      <c r="B10" s="15" t="s">
        <v>124</v>
      </c>
      <c r="C10" s="11"/>
      <c r="D10" s="11"/>
      <c r="F10" s="11"/>
      <c r="G10" t="s">
        <v>125</v>
      </c>
      <c r="H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6:27" ht="12.75">
      <c r="Z11" s="171"/>
      <c r="AA11" s="171"/>
    </row>
    <row r="12" spans="1:41" ht="15.75" customHeight="1">
      <c r="A12" s="10"/>
      <c r="B12" s="10"/>
      <c r="C12" s="10"/>
      <c r="D12" s="172" t="s">
        <v>105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"/>
      <c r="W12" s="10"/>
      <c r="X12" s="10"/>
      <c r="Y12" s="1"/>
      <c r="Z12" s="171"/>
      <c r="AA12" s="171"/>
      <c r="AB12" s="13"/>
      <c r="AC12" s="1"/>
      <c r="AD12" s="1"/>
      <c r="AE12" s="1"/>
      <c r="AF12" s="1"/>
      <c r="AG12" s="1"/>
      <c r="AH12" s="1"/>
      <c r="AI12" s="1"/>
      <c r="AJ12" s="9"/>
      <c r="AK12" s="9"/>
      <c r="AL12" s="9"/>
      <c r="AM12" s="9"/>
      <c r="AN12" s="9"/>
      <c r="AO12" s="9"/>
    </row>
    <row r="13" spans="1:41" ht="12.75" customHeight="1" thickBot="1">
      <c r="A13" s="10"/>
      <c r="B13" s="10"/>
      <c r="C13" s="10"/>
      <c r="D13" s="10"/>
      <c r="E13" s="10"/>
      <c r="F13" s="10"/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5"/>
      <c r="X13" s="5"/>
      <c r="Y13" s="1"/>
      <c r="Z13" t="s">
        <v>45</v>
      </c>
      <c r="AB13" s="1"/>
      <c r="AC13" s="1"/>
      <c r="AD13" s="1"/>
      <c r="AE13" s="1"/>
      <c r="AF13" s="1"/>
      <c r="AG13" s="1"/>
      <c r="AH13" s="1"/>
      <c r="AI13" s="1"/>
      <c r="AJ13" s="9"/>
      <c r="AK13" s="9"/>
      <c r="AL13" s="9"/>
      <c r="AM13" s="9"/>
      <c r="AN13" s="9"/>
      <c r="AO13" s="9"/>
    </row>
    <row r="14" spans="1:41" ht="13.5" customHeight="1" thickBot="1">
      <c r="A14" s="147" t="s">
        <v>0</v>
      </c>
      <c r="B14" s="224" t="s">
        <v>3</v>
      </c>
      <c r="C14" s="195" t="s">
        <v>5</v>
      </c>
      <c r="D14" s="196"/>
      <c r="E14" s="224" t="s">
        <v>35</v>
      </c>
      <c r="F14" s="379" t="s">
        <v>6</v>
      </c>
      <c r="G14" s="197"/>
      <c r="H14" s="196"/>
      <c r="I14" s="142" t="s">
        <v>37</v>
      </c>
      <c r="J14" s="133" t="s">
        <v>36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133" t="s">
        <v>7</v>
      </c>
      <c r="W14" s="134"/>
      <c r="X14" s="135"/>
      <c r="Y14" s="173" t="s">
        <v>10</v>
      </c>
      <c r="Z14" s="174"/>
      <c r="AA14" s="174"/>
      <c r="AB14" s="174"/>
      <c r="AC14" s="174"/>
      <c r="AD14" s="174"/>
      <c r="AE14" s="174"/>
      <c r="AF14" s="174"/>
      <c r="AG14" s="174"/>
      <c r="AH14" s="174"/>
      <c r="AI14" s="175"/>
      <c r="AJ14" s="133" t="s">
        <v>24</v>
      </c>
      <c r="AK14" s="134"/>
      <c r="AL14" s="134"/>
      <c r="AM14" s="135"/>
      <c r="AN14" s="142" t="s">
        <v>33</v>
      </c>
      <c r="AO14" s="128" t="s">
        <v>34</v>
      </c>
    </row>
    <row r="15" spans="1:41" ht="25.5" customHeight="1" thickBot="1">
      <c r="A15" s="148"/>
      <c r="B15" s="225"/>
      <c r="C15" s="168" t="s">
        <v>1</v>
      </c>
      <c r="D15" s="180" t="s">
        <v>2</v>
      </c>
      <c r="E15" s="225"/>
      <c r="F15" s="368" t="s">
        <v>32</v>
      </c>
      <c r="G15" s="176" t="s">
        <v>4</v>
      </c>
      <c r="H15" s="176" t="s">
        <v>14</v>
      </c>
      <c r="I15" s="182"/>
      <c r="J15" s="131" t="s">
        <v>54</v>
      </c>
      <c r="K15" s="131" t="s">
        <v>55</v>
      </c>
      <c r="L15" s="131" t="s">
        <v>56</v>
      </c>
      <c r="M15" s="131" t="s">
        <v>57</v>
      </c>
      <c r="N15" s="131" t="s">
        <v>58</v>
      </c>
      <c r="O15" s="131" t="s">
        <v>59</v>
      </c>
      <c r="P15" s="131" t="s">
        <v>60</v>
      </c>
      <c r="Q15" s="131" t="s">
        <v>61</v>
      </c>
      <c r="R15" s="131" t="s">
        <v>62</v>
      </c>
      <c r="S15" s="131" t="s">
        <v>51</v>
      </c>
      <c r="T15" s="131" t="s">
        <v>52</v>
      </c>
      <c r="U15" s="131" t="s">
        <v>53</v>
      </c>
      <c r="V15" s="131" t="s">
        <v>8</v>
      </c>
      <c r="W15" s="210" t="s">
        <v>9</v>
      </c>
      <c r="X15" s="142" t="s">
        <v>29</v>
      </c>
      <c r="Y15" s="202" t="s">
        <v>13</v>
      </c>
      <c r="Z15" s="178" t="s">
        <v>11</v>
      </c>
      <c r="AA15" s="198"/>
      <c r="AB15" s="198"/>
      <c r="AC15" s="198"/>
      <c r="AD15" s="179"/>
      <c r="AE15" s="178" t="s">
        <v>18</v>
      </c>
      <c r="AF15" s="179"/>
      <c r="AG15" s="178" t="s">
        <v>20</v>
      </c>
      <c r="AH15" s="179"/>
      <c r="AI15" s="176" t="s">
        <v>23</v>
      </c>
      <c r="AJ15" s="176" t="s">
        <v>25</v>
      </c>
      <c r="AK15" s="176" t="s">
        <v>27</v>
      </c>
      <c r="AL15" s="176" t="s">
        <v>26</v>
      </c>
      <c r="AM15" s="176" t="s">
        <v>28</v>
      </c>
      <c r="AN15" s="182"/>
      <c r="AO15" s="129"/>
    </row>
    <row r="16" spans="1:41" ht="91.5" customHeight="1" thickBot="1">
      <c r="A16" s="149"/>
      <c r="B16" s="226"/>
      <c r="C16" s="169"/>
      <c r="D16" s="181"/>
      <c r="E16" s="373"/>
      <c r="F16" s="369"/>
      <c r="G16" s="177"/>
      <c r="H16" s="177"/>
      <c r="I16" s="143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211"/>
      <c r="X16" s="143"/>
      <c r="Y16" s="203"/>
      <c r="Z16" s="22" t="s">
        <v>12</v>
      </c>
      <c r="AA16" s="22" t="s">
        <v>15</v>
      </c>
      <c r="AB16" s="22" t="s">
        <v>16</v>
      </c>
      <c r="AC16" s="22" t="s">
        <v>17</v>
      </c>
      <c r="AD16" s="22" t="s">
        <v>50</v>
      </c>
      <c r="AE16" s="20" t="s">
        <v>19</v>
      </c>
      <c r="AF16" s="20" t="s">
        <v>29</v>
      </c>
      <c r="AG16" s="20" t="s">
        <v>21</v>
      </c>
      <c r="AH16" s="20" t="s">
        <v>22</v>
      </c>
      <c r="AI16" s="177"/>
      <c r="AJ16" s="177"/>
      <c r="AK16" s="177"/>
      <c r="AL16" s="177"/>
      <c r="AM16" s="177"/>
      <c r="AN16" s="143"/>
      <c r="AO16" s="130"/>
    </row>
    <row r="17" spans="1:41" ht="13.5" thickBot="1">
      <c r="A17" s="18">
        <v>1</v>
      </c>
      <c r="B17" s="19">
        <v>2</v>
      </c>
      <c r="C17" s="21">
        <v>3</v>
      </c>
      <c r="D17" s="19">
        <v>4</v>
      </c>
      <c r="E17" s="19">
        <v>5</v>
      </c>
      <c r="F17" s="29">
        <v>6</v>
      </c>
      <c r="G17" s="18">
        <v>7</v>
      </c>
      <c r="H17" s="19">
        <v>8</v>
      </c>
      <c r="I17" s="21">
        <v>9</v>
      </c>
      <c r="J17" s="18">
        <v>10</v>
      </c>
      <c r="K17" s="19">
        <v>11</v>
      </c>
      <c r="L17" s="21">
        <v>12</v>
      </c>
      <c r="M17" s="18">
        <v>13</v>
      </c>
      <c r="N17" s="19">
        <v>14</v>
      </c>
      <c r="O17" s="21">
        <v>15</v>
      </c>
      <c r="P17" s="18">
        <v>16</v>
      </c>
      <c r="Q17" s="19">
        <v>17</v>
      </c>
      <c r="R17" s="21">
        <v>18</v>
      </c>
      <c r="S17" s="18">
        <v>19</v>
      </c>
      <c r="T17" s="19">
        <v>20</v>
      </c>
      <c r="U17" s="20">
        <v>21</v>
      </c>
      <c r="V17" s="18">
        <v>22</v>
      </c>
      <c r="W17" s="19">
        <v>23</v>
      </c>
      <c r="X17" s="20">
        <v>24</v>
      </c>
      <c r="Y17" s="18">
        <v>25</v>
      </c>
      <c r="Z17" s="19">
        <v>26</v>
      </c>
      <c r="AA17" s="21">
        <v>27</v>
      </c>
      <c r="AB17" s="18">
        <v>28</v>
      </c>
      <c r="AC17" s="19">
        <v>29</v>
      </c>
      <c r="AD17" s="21">
        <v>30</v>
      </c>
      <c r="AE17" s="18">
        <v>31</v>
      </c>
      <c r="AF17" s="19">
        <v>32</v>
      </c>
      <c r="AG17" s="21">
        <v>33</v>
      </c>
      <c r="AH17" s="18">
        <v>34</v>
      </c>
      <c r="AI17" s="19">
        <v>35</v>
      </c>
      <c r="AJ17" s="21">
        <v>36</v>
      </c>
      <c r="AK17" s="18">
        <v>37</v>
      </c>
      <c r="AL17" s="19">
        <v>38</v>
      </c>
      <c r="AM17" s="20">
        <v>39</v>
      </c>
      <c r="AN17" s="18">
        <v>40</v>
      </c>
      <c r="AO17" s="19">
        <v>41</v>
      </c>
    </row>
    <row r="18" spans="1:41" s="92" customFormat="1" ht="30" customHeight="1">
      <c r="A18" s="219">
        <v>1</v>
      </c>
      <c r="B18" s="393" t="s">
        <v>106</v>
      </c>
      <c r="C18" s="396" t="s">
        <v>107</v>
      </c>
      <c r="D18" s="159" t="s">
        <v>107</v>
      </c>
      <c r="E18" s="398" t="s">
        <v>112</v>
      </c>
      <c r="F18" s="401"/>
      <c r="G18" s="381"/>
      <c r="H18" s="384"/>
      <c r="I18" s="387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4"/>
      <c r="Y18" s="189">
        <f>5+5+5+5</f>
        <v>20</v>
      </c>
      <c r="Z18" s="204">
        <v>0</v>
      </c>
      <c r="AA18" s="204">
        <v>0</v>
      </c>
      <c r="AB18" s="204">
        <v>0</v>
      </c>
      <c r="AC18" s="204">
        <v>0</v>
      </c>
      <c r="AD18" s="204">
        <f>5+5+5+5</f>
        <v>20</v>
      </c>
      <c r="AE18" s="113" t="s">
        <v>76</v>
      </c>
      <c r="AF18" s="87">
        <v>1</v>
      </c>
      <c r="AG18" s="396" t="s">
        <v>115</v>
      </c>
      <c r="AH18" s="396"/>
      <c r="AI18" s="404">
        <f>4000+4000+4000+4000</f>
        <v>16000</v>
      </c>
      <c r="AJ18" s="219">
        <v>5</v>
      </c>
      <c r="AK18" s="186">
        <v>0</v>
      </c>
      <c r="AL18" s="186">
        <v>5</v>
      </c>
      <c r="AM18" s="192">
        <v>12000</v>
      </c>
      <c r="AN18" s="189">
        <f>15000+15000+15000+15000</f>
        <v>60000</v>
      </c>
      <c r="AO18" s="390">
        <v>0</v>
      </c>
    </row>
    <row r="19" spans="1:41" s="93" customFormat="1" ht="26.25" customHeight="1">
      <c r="A19" s="220"/>
      <c r="B19" s="394"/>
      <c r="C19" s="338"/>
      <c r="D19" s="160"/>
      <c r="E19" s="399"/>
      <c r="F19" s="402"/>
      <c r="G19" s="382"/>
      <c r="H19" s="385"/>
      <c r="I19" s="388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5"/>
      <c r="Y19" s="190"/>
      <c r="Z19" s="205"/>
      <c r="AA19" s="205"/>
      <c r="AB19" s="205"/>
      <c r="AC19" s="205"/>
      <c r="AD19" s="205"/>
      <c r="AE19" s="66" t="s">
        <v>104</v>
      </c>
      <c r="AF19" s="90">
        <v>1</v>
      </c>
      <c r="AG19" s="338"/>
      <c r="AH19" s="338"/>
      <c r="AI19" s="405"/>
      <c r="AJ19" s="220"/>
      <c r="AK19" s="187"/>
      <c r="AL19" s="187"/>
      <c r="AM19" s="193"/>
      <c r="AN19" s="190"/>
      <c r="AO19" s="391"/>
    </row>
    <row r="20" spans="1:41" s="93" customFormat="1" ht="26.25" customHeight="1" thickBot="1">
      <c r="A20" s="221"/>
      <c r="B20" s="395"/>
      <c r="C20" s="397"/>
      <c r="D20" s="161"/>
      <c r="E20" s="400"/>
      <c r="F20" s="403"/>
      <c r="G20" s="383"/>
      <c r="H20" s="386"/>
      <c r="I20" s="389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6"/>
      <c r="Y20" s="191"/>
      <c r="Z20" s="206"/>
      <c r="AA20" s="206"/>
      <c r="AB20" s="206"/>
      <c r="AC20" s="206"/>
      <c r="AD20" s="206"/>
      <c r="AE20" s="112" t="s">
        <v>108</v>
      </c>
      <c r="AF20" s="111">
        <v>2</v>
      </c>
      <c r="AG20" s="397"/>
      <c r="AH20" s="397"/>
      <c r="AI20" s="406"/>
      <c r="AJ20" s="221"/>
      <c r="AK20" s="188"/>
      <c r="AL20" s="188"/>
      <c r="AM20" s="194"/>
      <c r="AN20" s="191"/>
      <c r="AO20" s="392"/>
    </row>
    <row r="21" spans="1:41" s="70" customFormat="1" ht="19.5" customHeight="1" thickBot="1">
      <c r="A21" s="133" t="s">
        <v>30</v>
      </c>
      <c r="B21" s="134"/>
      <c r="C21" s="2" t="s">
        <v>31</v>
      </c>
      <c r="D21" s="23" t="s">
        <v>31</v>
      </c>
      <c r="E21" s="73" t="s">
        <v>31</v>
      </c>
      <c r="F21" s="40" t="s">
        <v>31</v>
      </c>
      <c r="G21" s="2" t="s">
        <v>31</v>
      </c>
      <c r="H21" s="23">
        <f aca="true" t="shared" si="0" ref="H21:U21">SUM(H18:H20)</f>
        <v>0</v>
      </c>
      <c r="I21" s="71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2" t="s">
        <v>31</v>
      </c>
      <c r="W21" s="2" t="s">
        <v>31</v>
      </c>
      <c r="X21" s="23">
        <f aca="true" t="shared" si="1" ref="X21:AD21">SUM(X18:X20)</f>
        <v>0</v>
      </c>
      <c r="Y21" s="76">
        <f t="shared" si="1"/>
        <v>20</v>
      </c>
      <c r="Z21" s="3">
        <f t="shared" si="1"/>
        <v>0</v>
      </c>
      <c r="AA21" s="3">
        <f t="shared" si="1"/>
        <v>0</v>
      </c>
      <c r="AB21" s="3">
        <f t="shared" si="1"/>
        <v>0</v>
      </c>
      <c r="AC21" s="3">
        <f t="shared" si="1"/>
        <v>0</v>
      </c>
      <c r="AD21" s="60">
        <f t="shared" si="1"/>
        <v>20</v>
      </c>
      <c r="AE21" s="2" t="s">
        <v>31</v>
      </c>
      <c r="AF21" s="3">
        <f>SUM(AF18:AF20)</f>
        <v>4</v>
      </c>
      <c r="AG21" s="2" t="s">
        <v>31</v>
      </c>
      <c r="AH21" s="3">
        <f>SUM(AH18:AH20)</f>
        <v>0</v>
      </c>
      <c r="AI21" s="23">
        <f>SUM(AI18:AI20)</f>
        <v>16000</v>
      </c>
      <c r="AJ21" s="71">
        <f>SUM(AJ18:AJ20)</f>
        <v>5</v>
      </c>
      <c r="AK21" s="3">
        <f>SUM(AK18:AK20)</f>
        <v>0</v>
      </c>
      <c r="AL21" s="3">
        <f>SUM(AL18:AL20)</f>
        <v>5</v>
      </c>
      <c r="AM21" s="23" t="s">
        <v>31</v>
      </c>
      <c r="AN21" s="76">
        <f>SUM(AN18:AN20)</f>
        <v>60000</v>
      </c>
      <c r="AO21" s="23">
        <f>SUM(AO18:AO20)</f>
        <v>0</v>
      </c>
    </row>
    <row r="22" spans="1:41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7"/>
      <c r="W22" s="57"/>
      <c r="X22" s="57"/>
      <c r="Y22" s="62"/>
      <c r="Z22" s="62"/>
      <c r="AA22" s="62"/>
      <c r="AB22" s="62"/>
      <c r="AC22" s="62"/>
      <c r="AD22" s="62"/>
      <c r="AE22" s="57"/>
      <c r="AF22" s="57"/>
      <c r="AG22" s="57"/>
      <c r="AH22" s="57"/>
      <c r="AI22" s="62"/>
      <c r="AJ22" s="57"/>
      <c r="AK22" s="57"/>
      <c r="AL22" s="57"/>
      <c r="AM22" s="57"/>
      <c r="AN22" s="57"/>
      <c r="AO22" s="62"/>
    </row>
    <row r="23" spans="1:41" ht="15" customHeight="1">
      <c r="A23" s="1"/>
      <c r="B23" s="8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44"/>
      <c r="W23" s="44"/>
      <c r="X23" s="44"/>
      <c r="Y23" s="215" t="s">
        <v>116</v>
      </c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</row>
    <row r="24" spans="1:40" ht="15.75" customHeight="1">
      <c r="A24" s="1"/>
      <c r="B24" s="8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X24" s="214" t="s">
        <v>41</v>
      </c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12"/>
      <c r="AN24" s="12"/>
    </row>
    <row r="25" spans="1:22" ht="14.25" customHeight="1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</row>
    <row r="26" spans="1:36" ht="16.5" customHeight="1">
      <c r="A26" s="1"/>
      <c r="B26" s="11"/>
      <c r="C26" s="11"/>
      <c r="D26" s="11"/>
      <c r="E26" s="11"/>
      <c r="F26" s="11"/>
      <c r="G26" s="11"/>
      <c r="I26" s="10"/>
      <c r="Z26" s="213" t="s">
        <v>120</v>
      </c>
      <c r="AA26" s="213"/>
      <c r="AB26" s="213"/>
      <c r="AC26" s="213"/>
      <c r="AD26" s="213"/>
      <c r="AE26" s="213"/>
      <c r="AF26" s="213"/>
      <c r="AG26" s="213"/>
      <c r="AH26" s="213"/>
      <c r="AI26" s="213"/>
      <c r="AJ26" s="17"/>
    </row>
    <row r="27" spans="9:36" ht="29.25" customHeight="1">
      <c r="I27" s="10"/>
      <c r="V27" s="1"/>
      <c r="W27" s="5"/>
      <c r="X27" s="5"/>
      <c r="Y27" s="1"/>
      <c r="Z27" s="212" t="s">
        <v>121</v>
      </c>
      <c r="AA27" s="212"/>
      <c r="AB27" s="212"/>
      <c r="AC27" s="212"/>
      <c r="AD27" s="212"/>
      <c r="AE27" s="212"/>
      <c r="AF27" s="212"/>
      <c r="AG27" s="212"/>
      <c r="AH27" s="1"/>
      <c r="AI27" s="1"/>
      <c r="AJ27" s="1"/>
    </row>
    <row r="28" spans="11:35" ht="12.75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</sheetData>
  <sheetProtection/>
  <mergeCells count="89">
    <mergeCell ref="G6:L7"/>
    <mergeCell ref="Z11:AA11"/>
    <mergeCell ref="D12:U12"/>
    <mergeCell ref="Z12:AA12"/>
    <mergeCell ref="A14:A16"/>
    <mergeCell ref="B14:B16"/>
    <mergeCell ref="C14:D14"/>
    <mergeCell ref="E14:E16"/>
    <mergeCell ref="F14:H14"/>
    <mergeCell ref="I14:I16"/>
    <mergeCell ref="J14:U14"/>
    <mergeCell ref="V14:X14"/>
    <mergeCell ref="Y14:AI14"/>
    <mergeCell ref="AJ14:AM14"/>
    <mergeCell ref="AN14:AN16"/>
    <mergeCell ref="AO14:AO16"/>
    <mergeCell ref="K15:K16"/>
    <mergeCell ref="L15:L16"/>
    <mergeCell ref="M15:M16"/>
    <mergeCell ref="N15:N16"/>
    <mergeCell ref="C15:C16"/>
    <mergeCell ref="D15:D16"/>
    <mergeCell ref="F15:F16"/>
    <mergeCell ref="G15:G16"/>
    <mergeCell ref="H15:H16"/>
    <mergeCell ref="J15:J16"/>
    <mergeCell ref="O15:O16"/>
    <mergeCell ref="P15:P16"/>
    <mergeCell ref="Q15:Q16"/>
    <mergeCell ref="R15:R16"/>
    <mergeCell ref="S15:S16"/>
    <mergeCell ref="T15:T16"/>
    <mergeCell ref="AL15:AL16"/>
    <mergeCell ref="U15:U16"/>
    <mergeCell ref="V15:V16"/>
    <mergeCell ref="W15:W16"/>
    <mergeCell ref="X15:X16"/>
    <mergeCell ref="Y15:Y16"/>
    <mergeCell ref="Z15:AD15"/>
    <mergeCell ref="Q18:Q20"/>
    <mergeCell ref="R18:R20"/>
    <mergeCell ref="S18:S20"/>
    <mergeCell ref="O18:O20"/>
    <mergeCell ref="AM15:AM16"/>
    <mergeCell ref="AE15:AF15"/>
    <mergeCell ref="AG15:AH15"/>
    <mergeCell ref="AI15:AI16"/>
    <mergeCell ref="AJ15:AJ16"/>
    <mergeCell ref="AK15:AK16"/>
    <mergeCell ref="A21:B21"/>
    <mergeCell ref="Y23:AO23"/>
    <mergeCell ref="X24:AL24"/>
    <mergeCell ref="Z26:AI26"/>
    <mergeCell ref="AJ18:AJ20"/>
    <mergeCell ref="AK18:AK20"/>
    <mergeCell ref="AL18:AL20"/>
    <mergeCell ref="AM18:AM20"/>
    <mergeCell ref="AI18:AI20"/>
    <mergeCell ref="AH18:AH20"/>
    <mergeCell ref="Z27:AG27"/>
    <mergeCell ref="B18:B20"/>
    <mergeCell ref="A18:A20"/>
    <mergeCell ref="C18:C20"/>
    <mergeCell ref="D18:D20"/>
    <mergeCell ref="E18:E20"/>
    <mergeCell ref="AG18:AG20"/>
    <mergeCell ref="F18:F20"/>
    <mergeCell ref="G18:G20"/>
    <mergeCell ref="H18:H20"/>
    <mergeCell ref="N18:N20"/>
    <mergeCell ref="AN18:AN20"/>
    <mergeCell ref="AO18:AO20"/>
    <mergeCell ref="Y18:Y20"/>
    <mergeCell ref="Z18:Z20"/>
    <mergeCell ref="AA18:AA20"/>
    <mergeCell ref="AB18:AB20"/>
    <mergeCell ref="AC18:AC20"/>
    <mergeCell ref="AD18:AD20"/>
    <mergeCell ref="P18:P20"/>
    <mergeCell ref="T18:T20"/>
    <mergeCell ref="U18:U20"/>
    <mergeCell ref="V18:V20"/>
    <mergeCell ref="W18:W20"/>
    <mergeCell ref="X18:X20"/>
    <mergeCell ref="I18:I20"/>
    <mergeCell ref="J18:J20"/>
    <mergeCell ref="K18:K20"/>
    <mergeCell ref="L18:L20"/>
    <mergeCell ref="M18:M20"/>
  </mergeCells>
  <printOptions/>
  <pageMargins left="1.1811023622047245" right="0.5905511811023623" top="0.35433070866141736" bottom="0.35433070866141736" header="0.31496062992125984" footer="0.31496062992125984"/>
  <pageSetup fitToWidth="2" horizontalDpi="600" verticalDpi="600" orientation="landscape" paperSize="9" scale="56" r:id="rId1"/>
  <colBreaks count="1" manualBreakCount="1"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DGruzdev</dc:creator>
  <cp:keywords/>
  <dc:description/>
  <cp:lastModifiedBy>1</cp:lastModifiedBy>
  <cp:lastPrinted>2019-01-10T08:43:29Z</cp:lastPrinted>
  <dcterms:created xsi:type="dcterms:W3CDTF">2013-05-15T04:48:38Z</dcterms:created>
  <dcterms:modified xsi:type="dcterms:W3CDTF">2019-01-11T06:43:57Z</dcterms:modified>
  <cp:category/>
  <cp:version/>
  <cp:contentType/>
  <cp:contentStatus/>
</cp:coreProperties>
</file>