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5195" windowHeight="9105" activeTab="2"/>
  </bookViews>
  <sheets>
    <sheet name="консолидированный" sheetId="1" r:id="rId1"/>
    <sheet name="районный" sheetId="2" r:id="rId2"/>
    <sheet name="поселения" sheetId="3" r:id="rId3"/>
  </sheets>
  <definedNames/>
  <calcPr fullCalcOnLoad="1" refMode="R1C1"/>
</workbook>
</file>

<file path=xl/sharedStrings.xml><?xml version="1.0" encoding="utf-8"?>
<sst xmlns="http://schemas.openxmlformats.org/spreadsheetml/2006/main" count="320" uniqueCount="125">
  <si>
    <t xml:space="preserve"> СПРАВКА</t>
  </si>
  <si>
    <t xml:space="preserve"> об исполнении консолидированного бюджета</t>
  </si>
  <si>
    <t>КБК</t>
  </si>
  <si>
    <t>наименование доходов</t>
  </si>
  <si>
    <t>182 101 02 010 01 0000 110</t>
  </si>
  <si>
    <t>НДФЛ</t>
  </si>
  <si>
    <t>182 105 02 000 02 0000 110</t>
  </si>
  <si>
    <t>ЕНВД</t>
  </si>
  <si>
    <t>182 105 03 000 01 0000 110</t>
  </si>
  <si>
    <t xml:space="preserve">Единый с/х налог </t>
  </si>
  <si>
    <t>182 106 01 030 10 0000 110</t>
  </si>
  <si>
    <t>Налог на имущ-во физ.лиц</t>
  </si>
  <si>
    <t>000 108 00 000 00 0000 110</t>
  </si>
  <si>
    <t>Госпошлина</t>
  </si>
  <si>
    <t>000 109 00 000 00 0000 110</t>
  </si>
  <si>
    <t xml:space="preserve">Прочие налоговые доходы </t>
  </si>
  <si>
    <t>св.200%</t>
  </si>
  <si>
    <t>итого по налоговым доходам</t>
  </si>
  <si>
    <t>Арендная плата за земли</t>
  </si>
  <si>
    <t>Доходы от сдачи в аренду имущ-ва</t>
  </si>
  <si>
    <t>Прочие доходы от сдачи в ар.имущ.</t>
  </si>
  <si>
    <t>000 112 01 000 01 0000 120</t>
  </si>
  <si>
    <t>Плата за негат.возд.окр.среды</t>
  </si>
  <si>
    <t>Доходы от продажи зем.уч.</t>
  </si>
  <si>
    <t>000 116 00 000 00 0000 140</t>
  </si>
  <si>
    <t>Штрафные санкции</t>
  </si>
  <si>
    <t>000 117 00 000 00 0000 180</t>
  </si>
  <si>
    <t>Прочие неналоговые доходы</t>
  </si>
  <si>
    <t>итого по неналоговым доходам</t>
  </si>
  <si>
    <t>ИТОГО НАЛОГОВЫЕ И НЕНАЛОГОВЫЕ</t>
  </si>
  <si>
    <t>2 00 00000 00 0000 000</t>
  </si>
  <si>
    <t xml:space="preserve"> БЕЗВОЗМЕЗДНЫЕ  ПОСТУПЛЕНИЯ</t>
  </si>
  <si>
    <t>2 02 00000 00 0000 000</t>
  </si>
  <si>
    <t xml:space="preserve"> Безвозмездные  поступления  от  других  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</si>
  <si>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</si>
  <si>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</si>
  <si>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</si>
  <si>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</si>
  <si>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2 02 03000 00 0000 151</t>
  </si>
  <si>
    <t>Субвенции бюджетам субъектов Российской Федерации и муниципальных образований</t>
  </si>
  <si>
    <t>ВСЕГО ДОХОДОВ</t>
  </si>
  <si>
    <t xml:space="preserve"> об исполнении районного  бюджета</t>
  </si>
  <si>
    <t>СПРАВКА</t>
  </si>
  <si>
    <t>исполнено</t>
  </si>
  <si>
    <t>% исполнения</t>
  </si>
  <si>
    <t xml:space="preserve">к перв. плану года района </t>
  </si>
  <si>
    <t xml:space="preserve">к уточ. плану года района </t>
  </si>
  <si>
    <t>Виткуловская с/а</t>
  </si>
  <si>
    <t>Давыдковская с/а</t>
  </si>
  <si>
    <t>Елизаровская с/а</t>
  </si>
  <si>
    <t>Крутецкая с/а</t>
  </si>
  <si>
    <t>Панинская с/а</t>
  </si>
  <si>
    <t>Рожковская с/а</t>
  </si>
  <si>
    <t>Селитьбенская с/а</t>
  </si>
  <si>
    <t>Яковская с/а</t>
  </si>
  <si>
    <t>Поселковая адм</t>
  </si>
  <si>
    <t>Доходы от продажи земли</t>
  </si>
  <si>
    <t>ИТОГО собственных доходов</t>
  </si>
  <si>
    <t>2 02 01001 10 0000 151</t>
  </si>
  <si>
    <t>Дотации бюджетам поселений на выравнивание бюджетной обеспеченности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</si>
  <si>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</si>
  <si>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</si>
  <si>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ИТОГО БЕЗВОЗМЕЗДНЫЕ ПОСТУПЛЕНИЯ</t>
  </si>
  <si>
    <t>% исполнения к  плану года</t>
  </si>
  <si>
    <t>2 02 04000 05 0000 151</t>
  </si>
  <si>
    <t>Иные межбюджетные трансферты</t>
  </si>
  <si>
    <t>366 111 09 045 05 0000 120</t>
  </si>
  <si>
    <t>366 111 05 035 05 0000 120</t>
  </si>
  <si>
    <t>2 19 05000 05 0000 151</t>
  </si>
  <si>
    <t>Возврат остатков субсидии.субвенции прошлых лет</t>
  </si>
  <si>
    <t>Налог на имущ.физ.лиц</t>
  </si>
  <si>
    <t>% исполнения к уточ.плану года</t>
  </si>
  <si>
    <t>% исполнения к уточненному плану года</t>
  </si>
  <si>
    <t>366 111 07 010 05 0000 120</t>
  </si>
  <si>
    <t>Доходы от перечисления части прибыли от МУПов</t>
  </si>
  <si>
    <t>Доходы от продажи имущества</t>
  </si>
  <si>
    <t>366 111 05 013 01 0000 120</t>
  </si>
  <si>
    <t>к плану года</t>
  </si>
  <si>
    <t>к уточненному плану года</t>
  </si>
  <si>
    <t>366 114 06 013 10 0000 420</t>
  </si>
  <si>
    <t>366 114 02 053 05 0000 410</t>
  </si>
  <si>
    <t>100 103 02 020 01 0000 110</t>
  </si>
  <si>
    <t>акцизы на нефтепродукты</t>
  </si>
  <si>
    <t>Акцизы на нефтепродукты</t>
  </si>
  <si>
    <t>2 02 04999 10 0000 151</t>
  </si>
  <si>
    <t>366 111 05 025 05 0000 120</t>
  </si>
  <si>
    <t xml:space="preserve">в т.ч </t>
  </si>
  <si>
    <t>январь</t>
  </si>
  <si>
    <t>366 111 05 013 13 0000 120</t>
  </si>
  <si>
    <t>366 114 06 013 13 0000 430</t>
  </si>
  <si>
    <t>Иные МБТ бюджетам поселении</t>
  </si>
  <si>
    <t>001 113 02 995 13 0000 130</t>
  </si>
  <si>
    <t>Доходы от компенсации затрат</t>
  </si>
  <si>
    <t>2 04 05020 10 0000 180</t>
  </si>
  <si>
    <t>Безвозмездные поступления от негосударственных организаций</t>
  </si>
  <si>
    <t>2 07 05020 10 0000 180</t>
  </si>
  <si>
    <t>Прочие безвозмездные поступления</t>
  </si>
  <si>
    <t>000 113 02 995 05 0000 130</t>
  </si>
  <si>
    <t>Земельный налог с юр.лиц</t>
  </si>
  <si>
    <t>Земельный налог с физ.лиц</t>
  </si>
  <si>
    <r>
      <t xml:space="preserve"> </t>
    </r>
    <r>
      <rPr>
        <sz val="12"/>
        <rFont val="Arial Cyr"/>
        <family val="2"/>
      </rPr>
      <t>план на 2016 год</t>
    </r>
  </si>
  <si>
    <r>
      <t xml:space="preserve"> уточненный</t>
    </r>
    <r>
      <rPr>
        <b/>
        <sz val="12"/>
        <rFont val="Arial Cyr"/>
        <family val="2"/>
      </rPr>
      <t xml:space="preserve"> </t>
    </r>
    <r>
      <rPr>
        <sz val="12"/>
        <rFont val="Arial Cyr"/>
        <family val="2"/>
      </rPr>
      <t>план на 2016 год</t>
    </r>
  </si>
  <si>
    <t>182 106 06 010 10 0000 110</t>
  </si>
  <si>
    <t>000 113 01 995 05 0000 130</t>
  </si>
  <si>
    <t>Доходы от платных кслуг</t>
  </si>
  <si>
    <t>план на 2016 год</t>
  </si>
  <si>
    <r>
      <t>уточненный</t>
    </r>
    <r>
      <rPr>
        <b/>
        <sz val="11"/>
        <rFont val="Arial Cyr"/>
        <family val="0"/>
      </rPr>
      <t xml:space="preserve"> </t>
    </r>
    <r>
      <rPr>
        <sz val="11"/>
        <rFont val="Arial Cyr"/>
        <family val="2"/>
      </rPr>
      <t>план на 2016 год</t>
    </r>
  </si>
  <si>
    <t>000 113 01 990 05 0000 130</t>
  </si>
  <si>
    <t>Доходы от платных услуг</t>
  </si>
  <si>
    <t>000 113 02 990 05 0000 130</t>
  </si>
  <si>
    <t>2 18 05010 05 0000 151</t>
  </si>
  <si>
    <t>Доходы от возврата остатков субвенций, субсидий пришлых лет из бюджетов поселений</t>
  </si>
  <si>
    <t>план на 2016 г</t>
  </si>
  <si>
    <t>уточненный план на 2016 г</t>
  </si>
  <si>
    <t>к  плану года</t>
  </si>
  <si>
    <t>182 106 06 033 00 0000 110</t>
  </si>
  <si>
    <t>Земельный налог юридич. лиц</t>
  </si>
  <si>
    <t>182 106 06 043 00 0000 110</t>
  </si>
  <si>
    <t>2 19 05000 13 0000 151</t>
  </si>
  <si>
    <t>001 117 05 000 10 0000 180</t>
  </si>
  <si>
    <t xml:space="preserve">Яковская с/а </t>
  </si>
  <si>
    <t>об исполнении бюджетов поселений на 1 июня 2016 г.</t>
  </si>
  <si>
    <t>на 1 июня</t>
  </si>
  <si>
    <t>на 1 июня 2016 года</t>
  </si>
  <si>
    <t>исполнено на 1 июня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</si>
</sst>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#,##0.0"/>
    <numFmt numFmtId="167" formatCode="#,##0.000"/>
    <numFmt numFmtId="168" formatCode="0.000"/>
  </numFmts>
  <fonts count="50">
    <font>
      <sz val="10"/>
      <name val="Arial Cyr"/>
      <family val="0"/>
    </font>
    <font>
      <b/>
      <sz val="12"/>
      <name val="Arial Cyr"/>
      <family val="2"/>
    </font>
    <font>
      <b/>
      <sz val="11"/>
      <name val="Arial Cyr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4"/>
      <name val="Arial Cyr"/>
      <family val="2"/>
    </font>
    <font>
      <b/>
      <i/>
      <sz val="10"/>
      <name val="Arial Cyr"/>
      <family val="2"/>
    </font>
    <font>
      <b/>
      <sz val="13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sz val="12"/>
      <name val="Times New Roman"/>
      <family val="1"/>
    </font>
    <font>
      <b/>
      <i/>
      <sz val="12"/>
      <name val="Arial Cyr"/>
      <family val="0"/>
    </font>
    <font>
      <sz val="11"/>
      <name val="Arial Cyr"/>
      <family val="2"/>
    </font>
    <font>
      <b/>
      <i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4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66" fontId="5" fillId="0" borderId="10" xfId="0" applyNumberFormat="1" applyFont="1" applyFill="1" applyBorder="1" applyAlignment="1">
      <alignment/>
    </xf>
    <xf numFmtId="165" fontId="5" fillId="0" borderId="10" xfId="57" applyNumberFormat="1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66" fontId="5" fillId="0" borderId="10" xfId="0" applyNumberFormat="1" applyFont="1" applyFill="1" applyBorder="1" applyAlignment="1">
      <alignment/>
    </xf>
    <xf numFmtId="166" fontId="7" fillId="0" borderId="10" xfId="0" applyNumberFormat="1" applyFont="1" applyFill="1" applyBorder="1" applyAlignment="1">
      <alignment/>
    </xf>
    <xf numFmtId="165" fontId="7" fillId="0" borderId="10" xfId="57" applyNumberFormat="1" applyFont="1" applyFill="1" applyBorder="1" applyAlignment="1">
      <alignment/>
    </xf>
    <xf numFmtId="165" fontId="5" fillId="0" borderId="10" xfId="57" applyNumberFormat="1" applyFont="1" applyFill="1" applyBorder="1" applyAlignment="1">
      <alignment horizontal="right"/>
    </xf>
    <xf numFmtId="165" fontId="5" fillId="0" borderId="10" xfId="57" applyNumberFormat="1" applyFont="1" applyFill="1" applyBorder="1" applyAlignment="1">
      <alignment horizontal="right"/>
    </xf>
    <xf numFmtId="166" fontId="8" fillId="0" borderId="10" xfId="0" applyNumberFormat="1" applyFont="1" applyFill="1" applyBorder="1" applyAlignment="1">
      <alignment/>
    </xf>
    <xf numFmtId="165" fontId="8" fillId="0" borderId="10" xfId="57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49" fontId="5" fillId="0" borderId="11" xfId="0" applyNumberFormat="1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49" fontId="2" fillId="0" borderId="12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166" fontId="2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/>
    </xf>
    <xf numFmtId="165" fontId="7" fillId="0" borderId="10" xfId="57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164" fontId="0" fillId="0" borderId="10" xfId="0" applyNumberFormat="1" applyFont="1" applyFill="1" applyBorder="1" applyAlignment="1">
      <alignment/>
    </xf>
    <xf numFmtId="165" fontId="5" fillId="0" borderId="10" xfId="57" applyNumberFormat="1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wrapText="1"/>
    </xf>
    <xf numFmtId="49" fontId="12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164" fontId="11" fillId="0" borderId="10" xfId="0" applyNumberFormat="1" applyFont="1" applyFill="1" applyBorder="1" applyAlignment="1">
      <alignment/>
    </xf>
    <xf numFmtId="164" fontId="1" fillId="0" borderId="10" xfId="0" applyNumberFormat="1" applyFont="1" applyFill="1" applyBorder="1" applyAlignment="1">
      <alignment/>
    </xf>
    <xf numFmtId="165" fontId="1" fillId="0" borderId="10" xfId="57" applyNumberFormat="1" applyFont="1" applyFill="1" applyBorder="1" applyAlignment="1">
      <alignment/>
    </xf>
    <xf numFmtId="165" fontId="1" fillId="0" borderId="10" xfId="57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 wrapText="1"/>
    </xf>
    <xf numFmtId="0" fontId="1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10" xfId="0" applyFont="1" applyFill="1" applyBorder="1" applyAlignment="1">
      <alignment vertical="top" wrapText="1"/>
    </xf>
    <xf numFmtId="166" fontId="1" fillId="0" borderId="10" xfId="0" applyNumberFormat="1" applyFont="1" applyFill="1" applyBorder="1" applyAlignment="1">
      <alignment/>
    </xf>
    <xf numFmtId="0" fontId="4" fillId="0" borderId="13" xfId="0" applyFont="1" applyFill="1" applyBorder="1" applyAlignment="1">
      <alignment vertical="top" wrapText="1"/>
    </xf>
    <xf numFmtId="165" fontId="2" fillId="0" borderId="10" xfId="57" applyNumberFormat="1" applyFont="1" applyFill="1" applyBorder="1" applyAlignment="1">
      <alignment/>
    </xf>
    <xf numFmtId="165" fontId="1" fillId="0" borderId="10" xfId="57" applyNumberFormat="1" applyFont="1" applyFill="1" applyBorder="1" applyAlignment="1">
      <alignment horizontal="right"/>
    </xf>
    <xf numFmtId="0" fontId="14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/>
    </xf>
    <xf numFmtId="0" fontId="14" fillId="0" borderId="10" xfId="0" applyFont="1" applyFill="1" applyBorder="1" applyAlignment="1">
      <alignment wrapText="1"/>
    </xf>
    <xf numFmtId="0" fontId="14" fillId="0" borderId="0" xfId="0" applyFont="1" applyFill="1" applyAlignment="1">
      <alignment/>
    </xf>
    <xf numFmtId="0" fontId="14" fillId="0" borderId="10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4" xfId="0" applyFont="1" applyFill="1" applyBorder="1" applyAlignment="1">
      <alignment wrapText="1"/>
    </xf>
    <xf numFmtId="0" fontId="0" fillId="0" borderId="1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6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49" fontId="0" fillId="0" borderId="11" xfId="0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166" fontId="0" fillId="0" borderId="17" xfId="0" applyNumberFormat="1" applyFont="1" applyFill="1" applyBorder="1" applyAlignment="1">
      <alignment/>
    </xf>
    <xf numFmtId="165" fontId="0" fillId="0" borderId="10" xfId="57" applyNumberFormat="1" applyFont="1" applyFill="1" applyBorder="1" applyAlignment="1">
      <alignment/>
    </xf>
    <xf numFmtId="165" fontId="0" fillId="0" borderId="10" xfId="57" applyNumberFormat="1" applyFont="1" applyFill="1" applyBorder="1" applyAlignment="1">
      <alignment horizontal="right"/>
    </xf>
    <xf numFmtId="166" fontId="0" fillId="0" borderId="10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165" fontId="0" fillId="0" borderId="0" xfId="57" applyNumberFormat="1" applyFont="1" applyFill="1" applyAlignment="1">
      <alignment/>
    </xf>
    <xf numFmtId="165" fontId="1" fillId="0" borderId="10" xfId="57" applyNumberFormat="1" applyFont="1" applyFill="1" applyBorder="1" applyAlignment="1">
      <alignment/>
    </xf>
    <xf numFmtId="166" fontId="1" fillId="0" borderId="10" xfId="0" applyNumberFormat="1" applyFont="1" applyFill="1" applyBorder="1" applyAlignment="1">
      <alignment/>
    </xf>
    <xf numFmtId="165" fontId="11" fillId="0" borderId="10" xfId="57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166" fontId="11" fillId="0" borderId="10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166" fontId="8" fillId="0" borderId="17" xfId="0" applyNumberFormat="1" applyFont="1" applyFill="1" applyBorder="1" applyAlignment="1">
      <alignment/>
    </xf>
    <xf numFmtId="166" fontId="2" fillId="0" borderId="17" xfId="0" applyNumberFormat="1" applyFont="1" applyFill="1" applyBorder="1" applyAlignment="1">
      <alignment/>
    </xf>
    <xf numFmtId="165" fontId="8" fillId="0" borderId="10" xfId="57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/>
    </xf>
    <xf numFmtId="166" fontId="5" fillId="0" borderId="17" xfId="0" applyNumberFormat="1" applyFont="1" applyFill="1" applyBorder="1" applyAlignment="1">
      <alignment/>
    </xf>
    <xf numFmtId="164" fontId="1" fillId="0" borderId="10" xfId="0" applyNumberFormat="1" applyFont="1" applyFill="1" applyBorder="1" applyAlignment="1">
      <alignment wrapText="1"/>
    </xf>
    <xf numFmtId="164" fontId="1" fillId="0" borderId="10" xfId="0" applyNumberFormat="1" applyFont="1" applyFill="1" applyBorder="1" applyAlignment="1">
      <alignment wrapText="1"/>
    </xf>
    <xf numFmtId="164" fontId="1" fillId="0" borderId="10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0" fontId="11" fillId="0" borderId="0" xfId="0" applyFont="1" applyFill="1" applyAlignment="1">
      <alignment/>
    </xf>
    <xf numFmtId="165" fontId="11" fillId="0" borderId="10" xfId="57" applyNumberFormat="1" applyFont="1" applyFill="1" applyBorder="1" applyAlignment="1">
      <alignment/>
    </xf>
    <xf numFmtId="49" fontId="0" fillId="0" borderId="12" xfId="0" applyNumberFormat="1" applyFont="1" applyFill="1" applyBorder="1" applyAlignment="1">
      <alignment/>
    </xf>
    <xf numFmtId="165" fontId="2" fillId="0" borderId="10" xfId="57" applyNumberFormat="1" applyFont="1" applyFill="1" applyBorder="1" applyAlignment="1">
      <alignment horizontal="right"/>
    </xf>
    <xf numFmtId="165" fontId="2" fillId="0" borderId="10" xfId="57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9" fontId="15" fillId="0" borderId="17" xfId="0" applyNumberFormat="1" applyFont="1" applyFill="1" applyBorder="1" applyAlignment="1">
      <alignment horizontal="center"/>
    </xf>
    <xf numFmtId="49" fontId="15" fillId="0" borderId="13" xfId="0" applyNumberFormat="1" applyFont="1" applyFill="1" applyBorder="1" applyAlignment="1">
      <alignment horizontal="center"/>
    </xf>
    <xf numFmtId="49" fontId="15" fillId="0" borderId="17" xfId="0" applyNumberFormat="1" applyFont="1" applyFill="1" applyBorder="1" applyAlignment="1">
      <alignment horizontal="center"/>
    </xf>
    <xf numFmtId="49" fontId="15" fillId="0" borderId="13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49" fontId="5" fillId="0" borderId="17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49" fontId="7" fillId="0" borderId="17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49" fontId="8" fillId="0" borderId="17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38"/>
  <sheetViews>
    <sheetView zoomScaleSheetLayoutView="100" zoomScalePageLayoutView="0" workbookViewId="0" topLeftCell="A13">
      <selection activeCell="D35" sqref="D35"/>
    </sheetView>
  </sheetViews>
  <sheetFormatPr defaultColWidth="9.00390625" defaultRowHeight="12.75" outlineLevelRow="1" outlineLevelCol="1"/>
  <cols>
    <col min="1" max="1" width="28.875" style="46" customWidth="1"/>
    <col min="2" max="2" width="29.625" style="46" customWidth="1"/>
    <col min="3" max="3" width="14.00390625" style="46" customWidth="1" outlineLevel="1"/>
    <col min="4" max="4" width="15.00390625" style="46" customWidth="1" outlineLevel="1"/>
    <col min="5" max="5" width="14.25390625" style="46" customWidth="1"/>
    <col min="6" max="6" width="15.375" style="46" customWidth="1"/>
    <col min="7" max="7" width="16.625" style="46" customWidth="1"/>
    <col min="8" max="16384" width="9.125" style="46" customWidth="1"/>
  </cols>
  <sheetData>
    <row r="1" spans="1:7" ht="17.25" customHeight="1">
      <c r="A1" s="103" t="s">
        <v>0</v>
      </c>
      <c r="B1" s="103"/>
      <c r="C1" s="103"/>
      <c r="D1" s="103"/>
      <c r="E1" s="103"/>
      <c r="F1" s="103"/>
      <c r="G1" s="103"/>
    </row>
    <row r="2" spans="1:7" ht="15.75">
      <c r="A2" s="103" t="s">
        <v>1</v>
      </c>
      <c r="B2" s="103"/>
      <c r="C2" s="103"/>
      <c r="D2" s="103"/>
      <c r="E2" s="103"/>
      <c r="F2" s="103"/>
      <c r="G2" s="103"/>
    </row>
    <row r="3" spans="1:7" ht="15" customHeight="1">
      <c r="A3" s="103" t="s">
        <v>123</v>
      </c>
      <c r="B3" s="103"/>
      <c r="C3" s="103"/>
      <c r="D3" s="103"/>
      <c r="E3" s="103"/>
      <c r="F3" s="103"/>
      <c r="G3" s="103"/>
    </row>
    <row r="4" spans="1:7" ht="87" customHeight="1">
      <c r="A4" s="35" t="s">
        <v>2</v>
      </c>
      <c r="B4" s="36" t="s">
        <v>3</v>
      </c>
      <c r="C4" s="37" t="s">
        <v>100</v>
      </c>
      <c r="D4" s="38" t="s">
        <v>101</v>
      </c>
      <c r="E4" s="38" t="s">
        <v>124</v>
      </c>
      <c r="F4" s="38" t="s">
        <v>63</v>
      </c>
      <c r="G4" s="38" t="s">
        <v>71</v>
      </c>
    </row>
    <row r="5" spans="1:7" ht="15.75" outlineLevel="1">
      <c r="A5" s="39" t="s">
        <v>4</v>
      </c>
      <c r="B5" s="45" t="s">
        <v>5</v>
      </c>
      <c r="C5" s="41">
        <v>113506.3</v>
      </c>
      <c r="D5" s="41">
        <v>113506.3</v>
      </c>
      <c r="E5" s="41">
        <v>42490.9</v>
      </c>
      <c r="F5" s="95">
        <f>E5/C5</f>
        <v>0.3743483841866046</v>
      </c>
      <c r="G5" s="95">
        <f>E5/D5</f>
        <v>0.3743483841866046</v>
      </c>
    </row>
    <row r="6" spans="1:7" ht="15.75" outlineLevel="1">
      <c r="A6" s="39" t="s">
        <v>81</v>
      </c>
      <c r="B6" s="45" t="s">
        <v>82</v>
      </c>
      <c r="C6" s="41">
        <v>10356.1</v>
      </c>
      <c r="D6" s="41">
        <v>10356.1</v>
      </c>
      <c r="E6" s="41">
        <v>4896.1</v>
      </c>
      <c r="F6" s="95">
        <f>E6/C6</f>
        <v>0.47277450005310884</v>
      </c>
      <c r="G6" s="95">
        <f>E6/D6</f>
        <v>0.47277450005310884</v>
      </c>
    </row>
    <row r="7" spans="1:7" ht="15.75" outlineLevel="1">
      <c r="A7" s="39" t="s">
        <v>6</v>
      </c>
      <c r="B7" s="45" t="s">
        <v>7</v>
      </c>
      <c r="C7" s="41">
        <v>6969.8</v>
      </c>
      <c r="D7" s="41">
        <v>6969.8</v>
      </c>
      <c r="E7" s="41">
        <v>2699.5</v>
      </c>
      <c r="F7" s="95">
        <f>E7/C7</f>
        <v>0.38731383970845645</v>
      </c>
      <c r="G7" s="95">
        <f>E7/D7</f>
        <v>0.38731383970845645</v>
      </c>
    </row>
    <row r="8" spans="1:7" ht="15.75" outlineLevel="1">
      <c r="A8" s="39" t="s">
        <v>8</v>
      </c>
      <c r="B8" s="45" t="s">
        <v>9</v>
      </c>
      <c r="C8" s="41">
        <v>13.4</v>
      </c>
      <c r="D8" s="41">
        <v>13.4</v>
      </c>
      <c r="E8" s="41">
        <v>47.8</v>
      </c>
      <c r="F8" s="79" t="s">
        <v>16</v>
      </c>
      <c r="G8" s="79" t="s">
        <v>16</v>
      </c>
    </row>
    <row r="9" spans="1:7" ht="15.75" outlineLevel="1">
      <c r="A9" s="39" t="s">
        <v>10</v>
      </c>
      <c r="B9" s="45" t="s">
        <v>70</v>
      </c>
      <c r="C9" s="41">
        <v>1438.7</v>
      </c>
      <c r="D9" s="41">
        <v>1438.7</v>
      </c>
      <c r="E9" s="41">
        <v>104.4</v>
      </c>
      <c r="F9" s="95">
        <f>E9/C9</f>
        <v>0.0725655105303399</v>
      </c>
      <c r="G9" s="95">
        <f>E9/D9</f>
        <v>0.0725655105303399</v>
      </c>
    </row>
    <row r="10" spans="1:7" ht="15.75" outlineLevel="1">
      <c r="A10" s="39" t="s">
        <v>102</v>
      </c>
      <c r="B10" s="45" t="s">
        <v>98</v>
      </c>
      <c r="C10" s="41">
        <v>4110.8</v>
      </c>
      <c r="D10" s="41">
        <v>4110.8</v>
      </c>
      <c r="E10" s="41">
        <v>2861.6</v>
      </c>
      <c r="F10" s="95">
        <f>E10/C10</f>
        <v>0.696117544030359</v>
      </c>
      <c r="G10" s="95">
        <f>E10/D10</f>
        <v>0.696117544030359</v>
      </c>
    </row>
    <row r="11" spans="1:7" ht="15.75" outlineLevel="1">
      <c r="A11" s="39" t="s">
        <v>102</v>
      </c>
      <c r="B11" s="45" t="s">
        <v>99</v>
      </c>
      <c r="C11" s="41">
        <v>4889</v>
      </c>
      <c r="D11" s="41">
        <v>4889</v>
      </c>
      <c r="E11" s="41">
        <v>176.5</v>
      </c>
      <c r="F11" s="95">
        <f>E11/C11</f>
        <v>0.036101452239721825</v>
      </c>
      <c r="G11" s="95">
        <f>E11/D11</f>
        <v>0.036101452239721825</v>
      </c>
    </row>
    <row r="12" spans="1:7" ht="15.75" outlineLevel="1">
      <c r="A12" s="39" t="s">
        <v>12</v>
      </c>
      <c r="B12" s="45" t="s">
        <v>13</v>
      </c>
      <c r="C12" s="41">
        <v>1779.4</v>
      </c>
      <c r="D12" s="41">
        <v>1779.4</v>
      </c>
      <c r="E12" s="41">
        <v>811</v>
      </c>
      <c r="F12" s="95">
        <f>E12/C12</f>
        <v>0.4557716084073283</v>
      </c>
      <c r="G12" s="95">
        <f>E12/D12</f>
        <v>0.4557716084073283</v>
      </c>
    </row>
    <row r="13" spans="1:249" s="47" customFormat="1" ht="15.75" outlineLevel="1">
      <c r="A13" s="39" t="s">
        <v>14</v>
      </c>
      <c r="B13" s="45" t="s">
        <v>15</v>
      </c>
      <c r="C13" s="41"/>
      <c r="D13" s="41"/>
      <c r="E13" s="41"/>
      <c r="F13" s="95"/>
      <c r="G13" s="95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6"/>
      <c r="EU13" s="46"/>
      <c r="EV13" s="46"/>
      <c r="EW13" s="46"/>
      <c r="EX13" s="46"/>
      <c r="EY13" s="46"/>
      <c r="EZ13" s="46"/>
      <c r="FA13" s="46"/>
      <c r="FB13" s="46"/>
      <c r="FC13" s="46"/>
      <c r="FD13" s="46"/>
      <c r="FE13" s="46"/>
      <c r="FF13" s="46"/>
      <c r="FG13" s="46"/>
      <c r="FH13" s="46"/>
      <c r="FI13" s="46"/>
      <c r="FJ13" s="46"/>
      <c r="FK13" s="46"/>
      <c r="FL13" s="46"/>
      <c r="FM13" s="46"/>
      <c r="FN13" s="46"/>
      <c r="FO13" s="46"/>
      <c r="FP13" s="46"/>
      <c r="FQ13" s="46"/>
      <c r="FR13" s="46"/>
      <c r="FS13" s="46"/>
      <c r="FT13" s="46"/>
      <c r="FU13" s="46"/>
      <c r="FV13" s="46"/>
      <c r="FW13" s="46"/>
      <c r="FX13" s="46"/>
      <c r="FY13" s="46"/>
      <c r="FZ13" s="46"/>
      <c r="GA13" s="46"/>
      <c r="GB13" s="46"/>
      <c r="GC13" s="46"/>
      <c r="GD13" s="46"/>
      <c r="GE13" s="46"/>
      <c r="GF13" s="46"/>
      <c r="GG13" s="46"/>
      <c r="GH13" s="46"/>
      <c r="GI13" s="46"/>
      <c r="GJ13" s="46"/>
      <c r="GK13" s="46"/>
      <c r="GL13" s="46"/>
      <c r="GM13" s="46"/>
      <c r="GN13" s="46"/>
      <c r="GO13" s="46"/>
      <c r="GP13" s="46"/>
      <c r="GQ13" s="46"/>
      <c r="GR13" s="46"/>
      <c r="GS13" s="46"/>
      <c r="GT13" s="46"/>
      <c r="GU13" s="46"/>
      <c r="GV13" s="46"/>
      <c r="GW13" s="46"/>
      <c r="GX13" s="46"/>
      <c r="GY13" s="46"/>
      <c r="GZ13" s="46"/>
      <c r="HA13" s="46"/>
      <c r="HB13" s="46"/>
      <c r="HC13" s="46"/>
      <c r="HD13" s="46"/>
      <c r="HE13" s="46"/>
      <c r="HF13" s="46"/>
      <c r="HG13" s="46"/>
      <c r="HH13" s="46"/>
      <c r="HI13" s="46"/>
      <c r="HJ13" s="46"/>
      <c r="HK13" s="46"/>
      <c r="HL13" s="46"/>
      <c r="HM13" s="46"/>
      <c r="HN13" s="46"/>
      <c r="HO13" s="46"/>
      <c r="HP13" s="46"/>
      <c r="HQ13" s="46"/>
      <c r="HR13" s="46"/>
      <c r="HS13" s="46"/>
      <c r="HT13" s="46"/>
      <c r="HU13" s="46"/>
      <c r="HV13" s="46"/>
      <c r="HW13" s="46"/>
      <c r="HX13" s="46"/>
      <c r="HY13" s="46"/>
      <c r="HZ13" s="46"/>
      <c r="IA13" s="46"/>
      <c r="IB13" s="46"/>
      <c r="IC13" s="46"/>
      <c r="ID13" s="46"/>
      <c r="IE13" s="46"/>
      <c r="IF13" s="46"/>
      <c r="IG13" s="46"/>
      <c r="IH13" s="46"/>
      <c r="II13" s="46"/>
      <c r="IJ13" s="46"/>
      <c r="IK13" s="46"/>
      <c r="IL13" s="46"/>
      <c r="IM13" s="46"/>
      <c r="IN13" s="46"/>
      <c r="IO13" s="46"/>
    </row>
    <row r="14" spans="1:249" s="94" customFormat="1" ht="15.75" outlineLevel="1">
      <c r="A14" s="101" t="s">
        <v>17</v>
      </c>
      <c r="B14" s="101"/>
      <c r="C14" s="42">
        <f>SUM(C5:C13)</f>
        <v>143063.5</v>
      </c>
      <c r="D14" s="42">
        <f>SUM(D5:D13)</f>
        <v>143063.5</v>
      </c>
      <c r="E14" s="42">
        <f>SUM(E5:E13)</f>
        <v>54087.8</v>
      </c>
      <c r="F14" s="43">
        <f aca="true" t="shared" si="0" ref="F14:F20">E14/C14</f>
        <v>0.3780684800805237</v>
      </c>
      <c r="G14" s="43">
        <f aca="true" t="shared" si="1" ref="G14:G20">E14/D14</f>
        <v>0.3780684800805237</v>
      </c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47"/>
      <c r="DE14" s="47"/>
      <c r="DF14" s="47"/>
      <c r="DG14" s="47"/>
      <c r="DH14" s="47"/>
      <c r="DI14" s="47"/>
      <c r="DJ14" s="47"/>
      <c r="DK14" s="47"/>
      <c r="DL14" s="47"/>
      <c r="DM14" s="47"/>
      <c r="DN14" s="47"/>
      <c r="DO14" s="47"/>
      <c r="DP14" s="47"/>
      <c r="DQ14" s="47"/>
      <c r="DR14" s="47"/>
      <c r="DS14" s="47"/>
      <c r="DT14" s="47"/>
      <c r="DU14" s="47"/>
      <c r="DV14" s="47"/>
      <c r="DW14" s="47"/>
      <c r="DX14" s="47"/>
      <c r="DY14" s="47"/>
      <c r="DZ14" s="47"/>
      <c r="EA14" s="47"/>
      <c r="EB14" s="47"/>
      <c r="EC14" s="47"/>
      <c r="ED14" s="47"/>
      <c r="EE14" s="47"/>
      <c r="EF14" s="47"/>
      <c r="EG14" s="47"/>
      <c r="EH14" s="47"/>
      <c r="EI14" s="47"/>
      <c r="EJ14" s="47"/>
      <c r="EK14" s="47"/>
      <c r="EL14" s="47"/>
      <c r="EM14" s="47"/>
      <c r="EN14" s="47"/>
      <c r="EO14" s="47"/>
      <c r="EP14" s="47"/>
      <c r="EQ14" s="47"/>
      <c r="ER14" s="47"/>
      <c r="ES14" s="47"/>
      <c r="ET14" s="47"/>
      <c r="EU14" s="47"/>
      <c r="EV14" s="47"/>
      <c r="EW14" s="47"/>
      <c r="EX14" s="47"/>
      <c r="EY14" s="47"/>
      <c r="EZ14" s="47"/>
      <c r="FA14" s="47"/>
      <c r="FB14" s="47"/>
      <c r="FC14" s="47"/>
      <c r="FD14" s="47"/>
      <c r="FE14" s="47"/>
      <c r="FF14" s="47"/>
      <c r="FG14" s="47"/>
      <c r="FH14" s="47"/>
      <c r="FI14" s="47"/>
      <c r="FJ14" s="47"/>
      <c r="FK14" s="47"/>
      <c r="FL14" s="47"/>
      <c r="FM14" s="47"/>
      <c r="FN14" s="47"/>
      <c r="FO14" s="47"/>
      <c r="FP14" s="47"/>
      <c r="FQ14" s="47"/>
      <c r="FR14" s="47"/>
      <c r="FS14" s="47"/>
      <c r="FT14" s="47"/>
      <c r="FU14" s="47"/>
      <c r="FV14" s="47"/>
      <c r="FW14" s="47"/>
      <c r="FX14" s="47"/>
      <c r="FY14" s="47"/>
      <c r="FZ14" s="47"/>
      <c r="GA14" s="47"/>
      <c r="GB14" s="47"/>
      <c r="GC14" s="47"/>
      <c r="GD14" s="47"/>
      <c r="GE14" s="47"/>
      <c r="GF14" s="47"/>
      <c r="GG14" s="47"/>
      <c r="GH14" s="47"/>
      <c r="GI14" s="47"/>
      <c r="GJ14" s="47"/>
      <c r="GK14" s="47"/>
      <c r="GL14" s="47"/>
      <c r="GM14" s="47"/>
      <c r="GN14" s="47"/>
      <c r="GO14" s="47"/>
      <c r="GP14" s="47"/>
      <c r="GQ14" s="47"/>
      <c r="GR14" s="47"/>
      <c r="GS14" s="47"/>
      <c r="GT14" s="47"/>
      <c r="GU14" s="47"/>
      <c r="GV14" s="47"/>
      <c r="GW14" s="47"/>
      <c r="GX14" s="47"/>
      <c r="GY14" s="47"/>
      <c r="GZ14" s="47"/>
      <c r="HA14" s="47"/>
      <c r="HB14" s="47"/>
      <c r="HC14" s="47"/>
      <c r="HD14" s="47"/>
      <c r="HE14" s="47"/>
      <c r="HF14" s="47"/>
      <c r="HG14" s="47"/>
      <c r="HH14" s="47"/>
      <c r="HI14" s="47"/>
      <c r="HJ14" s="47"/>
      <c r="HK14" s="47"/>
      <c r="HL14" s="47"/>
      <c r="HM14" s="47"/>
      <c r="HN14" s="47"/>
      <c r="HO14" s="47"/>
      <c r="HP14" s="47"/>
      <c r="HQ14" s="47"/>
      <c r="HR14" s="47"/>
      <c r="HS14" s="47"/>
      <c r="HT14" s="47"/>
      <c r="HU14" s="47"/>
      <c r="HV14" s="47"/>
      <c r="HW14" s="47"/>
      <c r="HX14" s="47"/>
      <c r="HY14" s="47"/>
      <c r="HZ14" s="47"/>
      <c r="IA14" s="47"/>
      <c r="IB14" s="47"/>
      <c r="IC14" s="47"/>
      <c r="ID14" s="47"/>
      <c r="IE14" s="47"/>
      <c r="IF14" s="47"/>
      <c r="IG14" s="47"/>
      <c r="IH14" s="47"/>
      <c r="II14" s="47"/>
      <c r="IJ14" s="47"/>
      <c r="IK14" s="47"/>
      <c r="IL14" s="47"/>
      <c r="IM14" s="47"/>
      <c r="IN14" s="47"/>
      <c r="IO14" s="47"/>
    </row>
    <row r="15" spans="1:7" ht="15.75" outlineLevel="1">
      <c r="A15" s="39" t="s">
        <v>76</v>
      </c>
      <c r="B15" s="40" t="s">
        <v>18</v>
      </c>
      <c r="C15" s="41">
        <v>4593.1</v>
      </c>
      <c r="D15" s="41">
        <v>4593.1</v>
      </c>
      <c r="E15" s="41">
        <v>2284.6</v>
      </c>
      <c r="F15" s="95">
        <f t="shared" si="0"/>
        <v>0.49739827132002346</v>
      </c>
      <c r="G15" s="95">
        <f t="shared" si="1"/>
        <v>0.49739827132002346</v>
      </c>
    </row>
    <row r="16" spans="1:7" ht="15.75" outlineLevel="1">
      <c r="A16" s="39" t="s">
        <v>85</v>
      </c>
      <c r="B16" s="40" t="s">
        <v>18</v>
      </c>
      <c r="C16" s="41">
        <v>306.1</v>
      </c>
      <c r="D16" s="41">
        <v>306.1</v>
      </c>
      <c r="E16" s="41">
        <v>218.7</v>
      </c>
      <c r="F16" s="95">
        <f t="shared" si="0"/>
        <v>0.7144723946422736</v>
      </c>
      <c r="G16" s="95">
        <f t="shared" si="1"/>
        <v>0.7144723946422736</v>
      </c>
    </row>
    <row r="17" spans="1:7" ht="31.5" outlineLevel="1">
      <c r="A17" s="39" t="s">
        <v>67</v>
      </c>
      <c r="B17" s="45" t="s">
        <v>19</v>
      </c>
      <c r="C17" s="41">
        <v>1430.1</v>
      </c>
      <c r="D17" s="41">
        <v>1430.1</v>
      </c>
      <c r="E17" s="41">
        <v>837</v>
      </c>
      <c r="F17" s="95">
        <f t="shared" si="0"/>
        <v>0.5852737570799246</v>
      </c>
      <c r="G17" s="95">
        <f t="shared" si="1"/>
        <v>0.5852737570799246</v>
      </c>
    </row>
    <row r="18" spans="1:7" ht="31.5" outlineLevel="1">
      <c r="A18" s="39" t="s">
        <v>73</v>
      </c>
      <c r="B18" s="45" t="s">
        <v>74</v>
      </c>
      <c r="C18" s="41">
        <v>23</v>
      </c>
      <c r="D18" s="41">
        <v>23</v>
      </c>
      <c r="E18" s="41">
        <v>8.8</v>
      </c>
      <c r="F18" s="95">
        <f t="shared" si="0"/>
        <v>0.3826086956521739</v>
      </c>
      <c r="G18" s="95">
        <f t="shared" si="1"/>
        <v>0.3826086956521739</v>
      </c>
    </row>
    <row r="19" spans="1:7" ht="31.5" outlineLevel="1">
      <c r="A19" s="39" t="s">
        <v>66</v>
      </c>
      <c r="B19" s="45" t="s">
        <v>20</v>
      </c>
      <c r="C19" s="41">
        <v>120</v>
      </c>
      <c r="D19" s="41">
        <v>120</v>
      </c>
      <c r="E19" s="41">
        <v>108</v>
      </c>
      <c r="F19" s="95">
        <f t="shared" si="0"/>
        <v>0.9</v>
      </c>
      <c r="G19" s="95">
        <f t="shared" si="1"/>
        <v>0.9</v>
      </c>
    </row>
    <row r="20" spans="1:7" ht="31.5" outlineLevel="1">
      <c r="A20" s="39" t="s">
        <v>21</v>
      </c>
      <c r="B20" s="45" t="s">
        <v>22</v>
      </c>
      <c r="C20" s="41">
        <v>284.5</v>
      </c>
      <c r="D20" s="41">
        <v>284.5</v>
      </c>
      <c r="E20" s="41">
        <v>433.5</v>
      </c>
      <c r="F20" s="95">
        <f t="shared" si="0"/>
        <v>1.523725834797891</v>
      </c>
      <c r="G20" s="95">
        <f t="shared" si="1"/>
        <v>1.523725834797891</v>
      </c>
    </row>
    <row r="21" spans="1:7" ht="15.75" outlineLevel="1">
      <c r="A21" s="39" t="s">
        <v>103</v>
      </c>
      <c r="B21" s="45" t="s">
        <v>104</v>
      </c>
      <c r="C21" s="41"/>
      <c r="D21" s="41"/>
      <c r="E21" s="41">
        <v>10.3</v>
      </c>
      <c r="F21" s="95"/>
      <c r="G21" s="95"/>
    </row>
    <row r="22" spans="1:7" ht="30.75" customHeight="1" outlineLevel="1">
      <c r="A22" s="39" t="s">
        <v>97</v>
      </c>
      <c r="B22" s="45" t="s">
        <v>92</v>
      </c>
      <c r="C22" s="41"/>
      <c r="D22" s="41"/>
      <c r="E22" s="41">
        <v>187.6</v>
      </c>
      <c r="F22" s="95"/>
      <c r="G22" s="95"/>
    </row>
    <row r="23" spans="1:7" ht="31.5" outlineLevel="1">
      <c r="A23" s="39" t="s">
        <v>80</v>
      </c>
      <c r="B23" s="45" t="s">
        <v>75</v>
      </c>
      <c r="C23" s="41">
        <v>100</v>
      </c>
      <c r="D23" s="41">
        <v>100</v>
      </c>
      <c r="E23" s="41"/>
      <c r="F23" s="95">
        <f>E23/C23</f>
        <v>0</v>
      </c>
      <c r="G23" s="95">
        <f>E23/D23</f>
        <v>0</v>
      </c>
    </row>
    <row r="24" spans="1:7" ht="15.75" outlineLevel="1">
      <c r="A24" s="39" t="s">
        <v>79</v>
      </c>
      <c r="B24" s="45" t="s">
        <v>23</v>
      </c>
      <c r="C24" s="41">
        <v>800</v>
      </c>
      <c r="D24" s="41">
        <v>800</v>
      </c>
      <c r="E24" s="41">
        <v>74.1</v>
      </c>
      <c r="F24" s="95">
        <f>E24/C24</f>
        <v>0.092625</v>
      </c>
      <c r="G24" s="95">
        <f>E24/D24</f>
        <v>0.092625</v>
      </c>
    </row>
    <row r="25" spans="1:7" ht="15.75" outlineLevel="1">
      <c r="A25" s="39" t="s">
        <v>24</v>
      </c>
      <c r="B25" s="45" t="s">
        <v>25</v>
      </c>
      <c r="C25" s="41">
        <v>664.3</v>
      </c>
      <c r="D25" s="41">
        <v>664.3</v>
      </c>
      <c r="E25" s="41">
        <v>89.9</v>
      </c>
      <c r="F25" s="95">
        <f>E25/C25</f>
        <v>0.1353304230016559</v>
      </c>
      <c r="G25" s="95">
        <f>E25/D25</f>
        <v>0.1353304230016559</v>
      </c>
    </row>
    <row r="26" spans="1:249" s="48" customFormat="1" ht="31.5" outlineLevel="1">
      <c r="A26" s="39" t="s">
        <v>26</v>
      </c>
      <c r="B26" s="45" t="s">
        <v>27</v>
      </c>
      <c r="C26" s="41"/>
      <c r="D26" s="41"/>
      <c r="E26" s="41">
        <v>1.5</v>
      </c>
      <c r="F26" s="95"/>
      <c r="G26" s="95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/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6"/>
      <c r="ED26" s="46"/>
      <c r="EE26" s="46"/>
      <c r="EF26" s="46"/>
      <c r="EG26" s="46"/>
      <c r="EH26" s="46"/>
      <c r="EI26" s="46"/>
      <c r="EJ26" s="46"/>
      <c r="EK26" s="46"/>
      <c r="EL26" s="46"/>
      <c r="EM26" s="46"/>
      <c r="EN26" s="46"/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46"/>
      <c r="EZ26" s="46"/>
      <c r="FA26" s="46"/>
      <c r="FB26" s="46"/>
      <c r="FC26" s="46"/>
      <c r="FD26" s="46"/>
      <c r="FE26" s="46"/>
      <c r="FF26" s="46"/>
      <c r="FG26" s="46"/>
      <c r="FH26" s="46"/>
      <c r="FI26" s="46"/>
      <c r="FJ26" s="46"/>
      <c r="FK26" s="46"/>
      <c r="FL26" s="46"/>
      <c r="FM26" s="46"/>
      <c r="FN26" s="46"/>
      <c r="FO26" s="46"/>
      <c r="FP26" s="46"/>
      <c r="FQ26" s="46"/>
      <c r="FR26" s="46"/>
      <c r="FS26" s="46"/>
      <c r="FT26" s="46"/>
      <c r="FU26" s="46"/>
      <c r="FV26" s="46"/>
      <c r="FW26" s="46"/>
      <c r="FX26" s="46"/>
      <c r="FY26" s="46"/>
      <c r="FZ26" s="46"/>
      <c r="GA26" s="46"/>
      <c r="GB26" s="46"/>
      <c r="GC26" s="46"/>
      <c r="GD26" s="46"/>
      <c r="GE26" s="46"/>
      <c r="GF26" s="46"/>
      <c r="GG26" s="46"/>
      <c r="GH26" s="46"/>
      <c r="GI26" s="46"/>
      <c r="GJ26" s="46"/>
      <c r="GK26" s="46"/>
      <c r="GL26" s="46"/>
      <c r="GM26" s="46"/>
      <c r="GN26" s="46"/>
      <c r="GO26" s="46"/>
      <c r="GP26" s="46"/>
      <c r="GQ26" s="46"/>
      <c r="GR26" s="46"/>
      <c r="GS26" s="46"/>
      <c r="GT26" s="46"/>
      <c r="GU26" s="46"/>
      <c r="GV26" s="46"/>
      <c r="GW26" s="46"/>
      <c r="GX26" s="46"/>
      <c r="GY26" s="46"/>
      <c r="GZ26" s="46"/>
      <c r="HA26" s="46"/>
      <c r="HB26" s="46"/>
      <c r="HC26" s="46"/>
      <c r="HD26" s="46"/>
      <c r="HE26" s="46"/>
      <c r="HF26" s="46"/>
      <c r="HG26" s="46"/>
      <c r="HH26" s="46"/>
      <c r="HI26" s="46"/>
      <c r="HJ26" s="46"/>
      <c r="HK26" s="46"/>
      <c r="HL26" s="46"/>
      <c r="HM26" s="46"/>
      <c r="HN26" s="46"/>
      <c r="HO26" s="46"/>
      <c r="HP26" s="46"/>
      <c r="HQ26" s="46"/>
      <c r="HR26" s="46"/>
      <c r="HS26" s="46"/>
      <c r="HT26" s="46"/>
      <c r="HU26" s="46"/>
      <c r="HV26" s="46"/>
      <c r="HW26" s="46"/>
      <c r="HX26" s="46"/>
      <c r="HY26" s="46"/>
      <c r="HZ26" s="46"/>
      <c r="IA26" s="46"/>
      <c r="IB26" s="46"/>
      <c r="IC26" s="46"/>
      <c r="ID26" s="46"/>
      <c r="IE26" s="46"/>
      <c r="IF26" s="46"/>
      <c r="IG26" s="46"/>
      <c r="IH26" s="46"/>
      <c r="II26" s="46"/>
      <c r="IJ26" s="46"/>
      <c r="IK26" s="46"/>
      <c r="IL26" s="46"/>
      <c r="IM26" s="46"/>
      <c r="IN26" s="46"/>
      <c r="IO26" s="46"/>
    </row>
    <row r="27" spans="1:7" s="48" customFormat="1" ht="15.75">
      <c r="A27" s="100" t="s">
        <v>28</v>
      </c>
      <c r="B27" s="100"/>
      <c r="C27" s="42">
        <f>SUM(C15:C26)</f>
        <v>8321.1</v>
      </c>
      <c r="D27" s="42">
        <f>SUM(D15:D26)</f>
        <v>8321.1</v>
      </c>
      <c r="E27" s="42">
        <f>SUM(E15:E26)</f>
        <v>4254</v>
      </c>
      <c r="F27" s="43">
        <f aca="true" t="shared" si="2" ref="F27:F33">E27/C27</f>
        <v>0.5112304863539676</v>
      </c>
      <c r="G27" s="43">
        <f aca="true" t="shared" si="3" ref="G27:G34">E27/D27</f>
        <v>0.5112304863539676</v>
      </c>
    </row>
    <row r="28" spans="1:7" s="48" customFormat="1" ht="15.75" outlineLevel="1">
      <c r="A28" s="102" t="s">
        <v>29</v>
      </c>
      <c r="B28" s="102"/>
      <c r="C28" s="42">
        <f>C14+C27</f>
        <v>151384.6</v>
      </c>
      <c r="D28" s="42">
        <f>D14+D27</f>
        <v>151384.6</v>
      </c>
      <c r="E28" s="42">
        <f>E14+E27</f>
        <v>58341.8</v>
      </c>
      <c r="F28" s="43">
        <f t="shared" si="2"/>
        <v>0.3853879456695067</v>
      </c>
      <c r="G28" s="43">
        <f t="shared" si="3"/>
        <v>0.3853879456695067</v>
      </c>
    </row>
    <row r="29" spans="1:7" s="48" customFormat="1" ht="47.25" customHeight="1" outlineLevel="1">
      <c r="A29" s="49" t="s">
        <v>30</v>
      </c>
      <c r="B29" s="1" t="s">
        <v>31</v>
      </c>
      <c r="C29" s="42">
        <f>C30+C37</f>
        <v>314110.5</v>
      </c>
      <c r="D29" s="42">
        <f>D30+D37+D35+D36</f>
        <v>315062.30000000005</v>
      </c>
      <c r="E29" s="42">
        <f>E30+E37+E35+E36</f>
        <v>135611.50000000003</v>
      </c>
      <c r="F29" s="44">
        <f t="shared" si="2"/>
        <v>0.4317318268571093</v>
      </c>
      <c r="G29" s="44">
        <f t="shared" si="3"/>
        <v>0.4304275694045273</v>
      </c>
    </row>
    <row r="30" spans="1:249" ht="78.75">
      <c r="A30" s="49" t="s">
        <v>32</v>
      </c>
      <c r="B30" s="1" t="s">
        <v>33</v>
      </c>
      <c r="C30" s="42">
        <f>C31+C32+C33+C34</f>
        <v>314110.5</v>
      </c>
      <c r="D30" s="42">
        <f>D31+D32+D33+D34</f>
        <v>315346.4</v>
      </c>
      <c r="E30" s="42">
        <f>E31+E32+E33+E34</f>
        <v>135895.60000000003</v>
      </c>
      <c r="F30" s="44">
        <f t="shared" si="2"/>
        <v>0.4326362856383344</v>
      </c>
      <c r="G30" s="44">
        <f t="shared" si="3"/>
        <v>0.43094070520545036</v>
      </c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  <c r="DN30" s="48"/>
      <c r="DO30" s="48"/>
      <c r="DP30" s="48"/>
      <c r="DQ30" s="48"/>
      <c r="DR30" s="48"/>
      <c r="DS30" s="48"/>
      <c r="DT30" s="48"/>
      <c r="DU30" s="48"/>
      <c r="DV30" s="48"/>
      <c r="DW30" s="48"/>
      <c r="DX30" s="48"/>
      <c r="DY30" s="48"/>
      <c r="DZ30" s="48"/>
      <c r="EA30" s="48"/>
      <c r="EB30" s="48"/>
      <c r="EC30" s="48"/>
      <c r="ED30" s="48"/>
      <c r="EE30" s="48"/>
      <c r="EF30" s="48"/>
      <c r="EG30" s="48"/>
      <c r="EH30" s="48"/>
      <c r="EI30" s="48"/>
      <c r="EJ30" s="48"/>
      <c r="EK30" s="48"/>
      <c r="EL30" s="48"/>
      <c r="EM30" s="48"/>
      <c r="EN30" s="48"/>
      <c r="EO30" s="48"/>
      <c r="EP30" s="48"/>
      <c r="EQ30" s="48"/>
      <c r="ER30" s="48"/>
      <c r="ES30" s="48"/>
      <c r="ET30" s="48"/>
      <c r="EU30" s="48"/>
      <c r="EV30" s="48"/>
      <c r="EW30" s="48"/>
      <c r="EX30" s="48"/>
      <c r="EY30" s="48"/>
      <c r="EZ30" s="48"/>
      <c r="FA30" s="48"/>
      <c r="FB30" s="48"/>
      <c r="FC30" s="48"/>
      <c r="FD30" s="48"/>
      <c r="FE30" s="48"/>
      <c r="FF30" s="48"/>
      <c r="FG30" s="48"/>
      <c r="FH30" s="48"/>
      <c r="FI30" s="48"/>
      <c r="FJ30" s="48"/>
      <c r="FK30" s="48"/>
      <c r="FL30" s="48"/>
      <c r="FM30" s="48"/>
      <c r="FN30" s="48"/>
      <c r="FO30" s="48"/>
      <c r="FP30" s="48"/>
      <c r="FQ30" s="48"/>
      <c r="FR30" s="48"/>
      <c r="FS30" s="48"/>
      <c r="FT30" s="48"/>
      <c r="FU30" s="48"/>
      <c r="FV30" s="48"/>
      <c r="FW30" s="48"/>
      <c r="FX30" s="48"/>
      <c r="FY30" s="48"/>
      <c r="FZ30" s="48"/>
      <c r="GA30" s="48"/>
      <c r="GB30" s="48"/>
      <c r="GC30" s="48"/>
      <c r="GD30" s="48"/>
      <c r="GE30" s="48"/>
      <c r="GF30" s="48"/>
      <c r="GG30" s="48"/>
      <c r="GH30" s="48"/>
      <c r="GI30" s="48"/>
      <c r="GJ30" s="48"/>
      <c r="GK30" s="48"/>
      <c r="GL30" s="48"/>
      <c r="GM30" s="48"/>
      <c r="GN30" s="48"/>
      <c r="GO30" s="48"/>
      <c r="GP30" s="48"/>
      <c r="GQ30" s="48"/>
      <c r="GR30" s="48"/>
      <c r="GS30" s="48"/>
      <c r="GT30" s="48"/>
      <c r="GU30" s="48"/>
      <c r="GV30" s="48"/>
      <c r="GW30" s="48"/>
      <c r="GX30" s="48"/>
      <c r="GY30" s="48"/>
      <c r="GZ30" s="48"/>
      <c r="HA30" s="48"/>
      <c r="HB30" s="48"/>
      <c r="HC30" s="48"/>
      <c r="HD30" s="48"/>
      <c r="HE30" s="48"/>
      <c r="HF30" s="48"/>
      <c r="HG30" s="48"/>
      <c r="HH30" s="48"/>
      <c r="HI30" s="48"/>
      <c r="HJ30" s="48"/>
      <c r="HK30" s="48"/>
      <c r="HL30" s="48"/>
      <c r="HM30" s="48"/>
      <c r="HN30" s="48"/>
      <c r="HO30" s="48"/>
      <c r="HP30" s="48"/>
      <c r="HQ30" s="48"/>
      <c r="HR30" s="48"/>
      <c r="HS30" s="48"/>
      <c r="HT30" s="48"/>
      <c r="HU30" s="48"/>
      <c r="HV30" s="48"/>
      <c r="HW30" s="48"/>
      <c r="HX30" s="48"/>
      <c r="HY30" s="48"/>
      <c r="HZ30" s="48"/>
      <c r="IA30" s="48"/>
      <c r="IB30" s="48"/>
      <c r="IC30" s="48"/>
      <c r="ID30" s="48"/>
      <c r="IE30" s="48"/>
      <c r="IF30" s="48"/>
      <c r="IG30" s="48"/>
      <c r="IH30" s="48"/>
      <c r="II30" s="48"/>
      <c r="IJ30" s="48"/>
      <c r="IK30" s="48"/>
      <c r="IL30" s="48"/>
      <c r="IM30" s="48"/>
      <c r="IN30" s="48"/>
      <c r="IO30" s="48"/>
    </row>
    <row r="31" spans="1:249" ht="78.75">
      <c r="A31" s="49" t="s">
        <v>34</v>
      </c>
      <c r="B31" s="49" t="s">
        <v>35</v>
      </c>
      <c r="C31" s="42">
        <v>96231.5</v>
      </c>
      <c r="D31" s="42">
        <v>96231.5</v>
      </c>
      <c r="E31" s="42">
        <v>41572</v>
      </c>
      <c r="F31" s="44">
        <f t="shared" si="2"/>
        <v>0.4319999168671381</v>
      </c>
      <c r="G31" s="44">
        <f t="shared" si="3"/>
        <v>0.4319999168671381</v>
      </c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  <c r="DF31" s="48"/>
      <c r="DG31" s="48"/>
      <c r="DH31" s="48"/>
      <c r="DI31" s="48"/>
      <c r="DJ31" s="48"/>
      <c r="DK31" s="48"/>
      <c r="DL31" s="48"/>
      <c r="DM31" s="48"/>
      <c r="DN31" s="48"/>
      <c r="DO31" s="48"/>
      <c r="DP31" s="48"/>
      <c r="DQ31" s="48"/>
      <c r="DR31" s="48"/>
      <c r="DS31" s="48"/>
      <c r="DT31" s="48"/>
      <c r="DU31" s="48"/>
      <c r="DV31" s="48"/>
      <c r="DW31" s="48"/>
      <c r="DX31" s="48"/>
      <c r="DY31" s="48"/>
      <c r="DZ31" s="48"/>
      <c r="EA31" s="48"/>
      <c r="EB31" s="48"/>
      <c r="EC31" s="48"/>
      <c r="ED31" s="48"/>
      <c r="EE31" s="48"/>
      <c r="EF31" s="48"/>
      <c r="EG31" s="48"/>
      <c r="EH31" s="48"/>
      <c r="EI31" s="48"/>
      <c r="EJ31" s="48"/>
      <c r="EK31" s="48"/>
      <c r="EL31" s="48"/>
      <c r="EM31" s="48"/>
      <c r="EN31" s="48"/>
      <c r="EO31" s="48"/>
      <c r="EP31" s="48"/>
      <c r="EQ31" s="48"/>
      <c r="ER31" s="48"/>
      <c r="ES31" s="48"/>
      <c r="ET31" s="48"/>
      <c r="EU31" s="48"/>
      <c r="EV31" s="48"/>
      <c r="EW31" s="48"/>
      <c r="EX31" s="48"/>
      <c r="EY31" s="48"/>
      <c r="EZ31" s="48"/>
      <c r="FA31" s="48"/>
      <c r="FB31" s="48"/>
      <c r="FC31" s="48"/>
      <c r="FD31" s="48"/>
      <c r="FE31" s="48"/>
      <c r="FF31" s="48"/>
      <c r="FG31" s="48"/>
      <c r="FH31" s="48"/>
      <c r="FI31" s="48"/>
      <c r="FJ31" s="48"/>
      <c r="FK31" s="48"/>
      <c r="FL31" s="48"/>
      <c r="FM31" s="48"/>
      <c r="FN31" s="48"/>
      <c r="FO31" s="48"/>
      <c r="FP31" s="48"/>
      <c r="FQ31" s="48"/>
      <c r="FR31" s="48"/>
      <c r="FS31" s="48"/>
      <c r="FT31" s="48"/>
      <c r="FU31" s="48"/>
      <c r="FV31" s="48"/>
      <c r="FW31" s="48"/>
      <c r="FX31" s="48"/>
      <c r="FY31" s="48"/>
      <c r="FZ31" s="48"/>
      <c r="GA31" s="48"/>
      <c r="GB31" s="48"/>
      <c r="GC31" s="48"/>
      <c r="GD31" s="48"/>
      <c r="GE31" s="48"/>
      <c r="GF31" s="48"/>
      <c r="GG31" s="48"/>
      <c r="GH31" s="48"/>
      <c r="GI31" s="48"/>
      <c r="GJ31" s="48"/>
      <c r="GK31" s="48"/>
      <c r="GL31" s="48"/>
      <c r="GM31" s="48"/>
      <c r="GN31" s="48"/>
      <c r="GO31" s="48"/>
      <c r="GP31" s="48"/>
      <c r="GQ31" s="48"/>
      <c r="GR31" s="48"/>
      <c r="GS31" s="48"/>
      <c r="GT31" s="48"/>
      <c r="GU31" s="48"/>
      <c r="GV31" s="48"/>
      <c r="GW31" s="48"/>
      <c r="GX31" s="48"/>
      <c r="GY31" s="48"/>
      <c r="GZ31" s="48"/>
      <c r="HA31" s="48"/>
      <c r="HB31" s="48"/>
      <c r="HC31" s="48"/>
      <c r="HD31" s="48"/>
      <c r="HE31" s="48"/>
      <c r="HF31" s="48"/>
      <c r="HG31" s="48"/>
      <c r="HH31" s="48"/>
      <c r="HI31" s="48"/>
      <c r="HJ31" s="48"/>
      <c r="HK31" s="48"/>
      <c r="HL31" s="48"/>
      <c r="HM31" s="48"/>
      <c r="HN31" s="48"/>
      <c r="HO31" s="48"/>
      <c r="HP31" s="48"/>
      <c r="HQ31" s="48"/>
      <c r="HR31" s="48"/>
      <c r="HS31" s="48"/>
      <c r="HT31" s="48"/>
      <c r="HU31" s="48"/>
      <c r="HV31" s="48"/>
      <c r="HW31" s="48"/>
      <c r="HX31" s="48"/>
      <c r="HY31" s="48"/>
      <c r="HZ31" s="48"/>
      <c r="IA31" s="48"/>
      <c r="IB31" s="48"/>
      <c r="IC31" s="48"/>
      <c r="ID31" s="48"/>
      <c r="IE31" s="48"/>
      <c r="IF31" s="48"/>
      <c r="IG31" s="48"/>
      <c r="IH31" s="48"/>
      <c r="II31" s="48"/>
      <c r="IJ31" s="48"/>
      <c r="IK31" s="48"/>
      <c r="IL31" s="48"/>
      <c r="IM31" s="48"/>
      <c r="IN31" s="48"/>
      <c r="IO31" s="48"/>
    </row>
    <row r="32" spans="1:249" ht="94.5">
      <c r="A32" s="49" t="s">
        <v>36</v>
      </c>
      <c r="B32" s="49" t="s">
        <v>37</v>
      </c>
      <c r="C32" s="50">
        <v>30897.9</v>
      </c>
      <c r="D32" s="50">
        <v>31255.2</v>
      </c>
      <c r="E32" s="50">
        <v>18815.3</v>
      </c>
      <c r="F32" s="44">
        <f t="shared" si="2"/>
        <v>0.6089507701170629</v>
      </c>
      <c r="G32" s="44">
        <f t="shared" si="3"/>
        <v>0.6019894289590212</v>
      </c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  <c r="DN32" s="48"/>
      <c r="DO32" s="48"/>
      <c r="DP32" s="48"/>
      <c r="DQ32" s="48"/>
      <c r="DR32" s="48"/>
      <c r="DS32" s="48"/>
      <c r="DT32" s="48"/>
      <c r="DU32" s="48"/>
      <c r="DV32" s="48"/>
      <c r="DW32" s="48"/>
      <c r="DX32" s="48"/>
      <c r="DY32" s="48"/>
      <c r="DZ32" s="48"/>
      <c r="EA32" s="48"/>
      <c r="EB32" s="48"/>
      <c r="EC32" s="48"/>
      <c r="ED32" s="48"/>
      <c r="EE32" s="48"/>
      <c r="EF32" s="48"/>
      <c r="EG32" s="48"/>
      <c r="EH32" s="48"/>
      <c r="EI32" s="48"/>
      <c r="EJ32" s="48"/>
      <c r="EK32" s="48"/>
      <c r="EL32" s="48"/>
      <c r="EM32" s="48"/>
      <c r="EN32" s="48"/>
      <c r="EO32" s="48"/>
      <c r="EP32" s="48"/>
      <c r="EQ32" s="48"/>
      <c r="ER32" s="48"/>
      <c r="ES32" s="48"/>
      <c r="ET32" s="48"/>
      <c r="EU32" s="48"/>
      <c r="EV32" s="48"/>
      <c r="EW32" s="48"/>
      <c r="EX32" s="48"/>
      <c r="EY32" s="48"/>
      <c r="EZ32" s="48"/>
      <c r="FA32" s="48"/>
      <c r="FB32" s="48"/>
      <c r="FC32" s="48"/>
      <c r="FD32" s="48"/>
      <c r="FE32" s="48"/>
      <c r="FF32" s="48"/>
      <c r="FG32" s="48"/>
      <c r="FH32" s="48"/>
      <c r="FI32" s="48"/>
      <c r="FJ32" s="48"/>
      <c r="FK32" s="48"/>
      <c r="FL32" s="48"/>
      <c r="FM32" s="48"/>
      <c r="FN32" s="48"/>
      <c r="FO32" s="48"/>
      <c r="FP32" s="48"/>
      <c r="FQ32" s="48"/>
      <c r="FR32" s="48"/>
      <c r="FS32" s="48"/>
      <c r="FT32" s="48"/>
      <c r="FU32" s="48"/>
      <c r="FV32" s="48"/>
      <c r="FW32" s="48"/>
      <c r="FX32" s="48"/>
      <c r="FY32" s="48"/>
      <c r="FZ32" s="48"/>
      <c r="GA32" s="48"/>
      <c r="GB32" s="48"/>
      <c r="GC32" s="48"/>
      <c r="GD32" s="48"/>
      <c r="GE32" s="48"/>
      <c r="GF32" s="48"/>
      <c r="GG32" s="48"/>
      <c r="GH32" s="48"/>
      <c r="GI32" s="48"/>
      <c r="GJ32" s="48"/>
      <c r="GK32" s="48"/>
      <c r="GL32" s="48"/>
      <c r="GM32" s="48"/>
      <c r="GN32" s="48"/>
      <c r="GO32" s="48"/>
      <c r="GP32" s="48"/>
      <c r="GQ32" s="48"/>
      <c r="GR32" s="48"/>
      <c r="GS32" s="48"/>
      <c r="GT32" s="48"/>
      <c r="GU32" s="48"/>
      <c r="GV32" s="48"/>
      <c r="GW32" s="48"/>
      <c r="GX32" s="48"/>
      <c r="GY32" s="48"/>
      <c r="GZ32" s="48"/>
      <c r="HA32" s="48"/>
      <c r="HB32" s="48"/>
      <c r="HC32" s="48"/>
      <c r="HD32" s="48"/>
      <c r="HE32" s="48"/>
      <c r="HF32" s="48"/>
      <c r="HG32" s="48"/>
      <c r="HH32" s="48"/>
      <c r="HI32" s="48"/>
      <c r="HJ32" s="48"/>
      <c r="HK32" s="48"/>
      <c r="HL32" s="48"/>
      <c r="HM32" s="48"/>
      <c r="HN32" s="48"/>
      <c r="HO32" s="48"/>
      <c r="HP32" s="48"/>
      <c r="HQ32" s="48"/>
      <c r="HR32" s="48"/>
      <c r="HS32" s="48"/>
      <c r="HT32" s="48"/>
      <c r="HU32" s="48"/>
      <c r="HV32" s="48"/>
      <c r="HW32" s="48"/>
      <c r="HX32" s="48"/>
      <c r="HY32" s="48"/>
      <c r="HZ32" s="48"/>
      <c r="IA32" s="48"/>
      <c r="IB32" s="48"/>
      <c r="IC32" s="48"/>
      <c r="ID32" s="48"/>
      <c r="IE32" s="48"/>
      <c r="IF32" s="48"/>
      <c r="IG32" s="48"/>
      <c r="IH32" s="48"/>
      <c r="II32" s="48"/>
      <c r="IJ32" s="48"/>
      <c r="IK32" s="48"/>
      <c r="IL32" s="48"/>
      <c r="IM32" s="48"/>
      <c r="IN32" s="48"/>
      <c r="IO32" s="48"/>
    </row>
    <row r="33" spans="1:249" ht="78.75">
      <c r="A33" s="49" t="s">
        <v>38</v>
      </c>
      <c r="B33" s="49" t="s">
        <v>39</v>
      </c>
      <c r="C33" s="50">
        <v>186981.1</v>
      </c>
      <c r="D33" s="50">
        <v>187120.5</v>
      </c>
      <c r="E33" s="50">
        <v>75385.1</v>
      </c>
      <c r="F33" s="44">
        <f t="shared" si="2"/>
        <v>0.40316962516532423</v>
      </c>
      <c r="G33" s="44">
        <f t="shared" si="3"/>
        <v>0.40286927407739936</v>
      </c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  <c r="DN33" s="48"/>
      <c r="DO33" s="48"/>
      <c r="DP33" s="48"/>
      <c r="DQ33" s="48"/>
      <c r="DR33" s="48"/>
      <c r="DS33" s="48"/>
      <c r="DT33" s="48"/>
      <c r="DU33" s="48"/>
      <c r="DV33" s="48"/>
      <c r="DW33" s="48"/>
      <c r="DX33" s="48"/>
      <c r="DY33" s="48"/>
      <c r="DZ33" s="48"/>
      <c r="EA33" s="48"/>
      <c r="EB33" s="48"/>
      <c r="EC33" s="48"/>
      <c r="ED33" s="48"/>
      <c r="EE33" s="48"/>
      <c r="EF33" s="48"/>
      <c r="EG33" s="48"/>
      <c r="EH33" s="48"/>
      <c r="EI33" s="48"/>
      <c r="EJ33" s="48"/>
      <c r="EK33" s="48"/>
      <c r="EL33" s="48"/>
      <c r="EM33" s="48"/>
      <c r="EN33" s="48"/>
      <c r="EO33" s="48"/>
      <c r="EP33" s="48"/>
      <c r="EQ33" s="48"/>
      <c r="ER33" s="48"/>
      <c r="ES33" s="48"/>
      <c r="ET33" s="48"/>
      <c r="EU33" s="48"/>
      <c r="EV33" s="48"/>
      <c r="EW33" s="48"/>
      <c r="EX33" s="48"/>
      <c r="EY33" s="48"/>
      <c r="EZ33" s="48"/>
      <c r="FA33" s="48"/>
      <c r="FB33" s="48"/>
      <c r="FC33" s="48"/>
      <c r="FD33" s="48"/>
      <c r="FE33" s="48"/>
      <c r="FF33" s="48"/>
      <c r="FG33" s="48"/>
      <c r="FH33" s="48"/>
      <c r="FI33" s="48"/>
      <c r="FJ33" s="48"/>
      <c r="FK33" s="48"/>
      <c r="FL33" s="48"/>
      <c r="FM33" s="48"/>
      <c r="FN33" s="48"/>
      <c r="FO33" s="48"/>
      <c r="FP33" s="48"/>
      <c r="FQ33" s="48"/>
      <c r="FR33" s="48"/>
      <c r="FS33" s="48"/>
      <c r="FT33" s="48"/>
      <c r="FU33" s="48"/>
      <c r="FV33" s="48"/>
      <c r="FW33" s="48"/>
      <c r="FX33" s="48"/>
      <c r="FY33" s="48"/>
      <c r="FZ33" s="48"/>
      <c r="GA33" s="48"/>
      <c r="GB33" s="48"/>
      <c r="GC33" s="48"/>
      <c r="GD33" s="48"/>
      <c r="GE33" s="48"/>
      <c r="GF33" s="48"/>
      <c r="GG33" s="48"/>
      <c r="GH33" s="48"/>
      <c r="GI33" s="48"/>
      <c r="GJ33" s="48"/>
      <c r="GK33" s="48"/>
      <c r="GL33" s="48"/>
      <c r="GM33" s="48"/>
      <c r="GN33" s="48"/>
      <c r="GO33" s="48"/>
      <c r="GP33" s="48"/>
      <c r="GQ33" s="48"/>
      <c r="GR33" s="48"/>
      <c r="GS33" s="48"/>
      <c r="GT33" s="48"/>
      <c r="GU33" s="48"/>
      <c r="GV33" s="48"/>
      <c r="GW33" s="48"/>
      <c r="GX33" s="48"/>
      <c r="GY33" s="48"/>
      <c r="GZ33" s="48"/>
      <c r="HA33" s="48"/>
      <c r="HB33" s="48"/>
      <c r="HC33" s="48"/>
      <c r="HD33" s="48"/>
      <c r="HE33" s="48"/>
      <c r="HF33" s="48"/>
      <c r="HG33" s="48"/>
      <c r="HH33" s="48"/>
      <c r="HI33" s="48"/>
      <c r="HJ33" s="48"/>
      <c r="HK33" s="48"/>
      <c r="HL33" s="48"/>
      <c r="HM33" s="48"/>
      <c r="HN33" s="48"/>
      <c r="HO33" s="48"/>
      <c r="HP33" s="48"/>
      <c r="HQ33" s="48"/>
      <c r="HR33" s="48"/>
      <c r="HS33" s="48"/>
      <c r="HT33" s="48"/>
      <c r="HU33" s="48"/>
      <c r="HV33" s="48"/>
      <c r="HW33" s="48"/>
      <c r="HX33" s="48"/>
      <c r="HY33" s="48"/>
      <c r="HZ33" s="48"/>
      <c r="IA33" s="48"/>
      <c r="IB33" s="48"/>
      <c r="IC33" s="48"/>
      <c r="ID33" s="48"/>
      <c r="IE33" s="48"/>
      <c r="IF33" s="48"/>
      <c r="IG33" s="48"/>
      <c r="IH33" s="48"/>
      <c r="II33" s="48"/>
      <c r="IJ33" s="48"/>
      <c r="IK33" s="48"/>
      <c r="IL33" s="48"/>
      <c r="IM33" s="48"/>
      <c r="IN33" s="48"/>
      <c r="IO33" s="48"/>
    </row>
    <row r="34" spans="1:249" ht="31.5">
      <c r="A34" s="49" t="s">
        <v>64</v>
      </c>
      <c r="B34" s="49" t="s">
        <v>65</v>
      </c>
      <c r="C34" s="50">
        <v>0</v>
      </c>
      <c r="D34" s="50">
        <v>739.2</v>
      </c>
      <c r="E34" s="50">
        <v>123.2</v>
      </c>
      <c r="F34" s="44"/>
      <c r="G34" s="43">
        <f t="shared" si="3"/>
        <v>0.16666666666666666</v>
      </c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  <c r="DN34" s="48"/>
      <c r="DO34" s="48"/>
      <c r="DP34" s="48"/>
      <c r="DQ34" s="48"/>
      <c r="DR34" s="48"/>
      <c r="DS34" s="48"/>
      <c r="DT34" s="48"/>
      <c r="DU34" s="48"/>
      <c r="DV34" s="48"/>
      <c r="DW34" s="48"/>
      <c r="DX34" s="48"/>
      <c r="DY34" s="48"/>
      <c r="DZ34" s="48"/>
      <c r="EA34" s="48"/>
      <c r="EB34" s="48"/>
      <c r="EC34" s="48"/>
      <c r="ED34" s="48"/>
      <c r="EE34" s="48"/>
      <c r="EF34" s="48"/>
      <c r="EG34" s="48"/>
      <c r="EH34" s="48"/>
      <c r="EI34" s="48"/>
      <c r="EJ34" s="48"/>
      <c r="EK34" s="48"/>
      <c r="EL34" s="48"/>
      <c r="EM34" s="48"/>
      <c r="EN34" s="48"/>
      <c r="EO34" s="48"/>
      <c r="EP34" s="48"/>
      <c r="EQ34" s="48"/>
      <c r="ER34" s="48"/>
      <c r="ES34" s="48"/>
      <c r="ET34" s="48"/>
      <c r="EU34" s="48"/>
      <c r="EV34" s="48"/>
      <c r="EW34" s="48"/>
      <c r="EX34" s="48"/>
      <c r="EY34" s="48"/>
      <c r="EZ34" s="48"/>
      <c r="FA34" s="48"/>
      <c r="FB34" s="48"/>
      <c r="FC34" s="48"/>
      <c r="FD34" s="48"/>
      <c r="FE34" s="48"/>
      <c r="FF34" s="48"/>
      <c r="FG34" s="48"/>
      <c r="FH34" s="48"/>
      <c r="FI34" s="48"/>
      <c r="FJ34" s="48"/>
      <c r="FK34" s="48"/>
      <c r="FL34" s="48"/>
      <c r="FM34" s="48"/>
      <c r="FN34" s="48"/>
      <c r="FO34" s="48"/>
      <c r="FP34" s="48"/>
      <c r="FQ34" s="48"/>
      <c r="FR34" s="48"/>
      <c r="FS34" s="48"/>
      <c r="FT34" s="48"/>
      <c r="FU34" s="48"/>
      <c r="FV34" s="48"/>
      <c r="FW34" s="48"/>
      <c r="FX34" s="48"/>
      <c r="FY34" s="48"/>
      <c r="FZ34" s="48"/>
      <c r="GA34" s="48"/>
      <c r="GB34" s="48"/>
      <c r="GC34" s="48"/>
      <c r="GD34" s="48"/>
      <c r="GE34" s="48"/>
      <c r="GF34" s="48"/>
      <c r="GG34" s="48"/>
      <c r="GH34" s="48"/>
      <c r="GI34" s="48"/>
      <c r="GJ34" s="48"/>
      <c r="GK34" s="48"/>
      <c r="GL34" s="48"/>
      <c r="GM34" s="48"/>
      <c r="GN34" s="48"/>
      <c r="GO34" s="48"/>
      <c r="GP34" s="48"/>
      <c r="GQ34" s="48"/>
      <c r="GR34" s="48"/>
      <c r="GS34" s="48"/>
      <c r="GT34" s="48"/>
      <c r="GU34" s="48"/>
      <c r="GV34" s="48"/>
      <c r="GW34" s="48"/>
      <c r="GX34" s="48"/>
      <c r="GY34" s="48"/>
      <c r="GZ34" s="48"/>
      <c r="HA34" s="48"/>
      <c r="HB34" s="48"/>
      <c r="HC34" s="48"/>
      <c r="HD34" s="48"/>
      <c r="HE34" s="48"/>
      <c r="HF34" s="48"/>
      <c r="HG34" s="48"/>
      <c r="HH34" s="48"/>
      <c r="HI34" s="48"/>
      <c r="HJ34" s="48"/>
      <c r="HK34" s="48"/>
      <c r="HL34" s="48"/>
      <c r="HM34" s="48"/>
      <c r="HN34" s="48"/>
      <c r="HO34" s="48"/>
      <c r="HP34" s="48"/>
      <c r="HQ34" s="48"/>
      <c r="HR34" s="48"/>
      <c r="HS34" s="48"/>
      <c r="HT34" s="48"/>
      <c r="HU34" s="48"/>
      <c r="HV34" s="48"/>
      <c r="HW34" s="48"/>
      <c r="HX34" s="48"/>
      <c r="HY34" s="48"/>
      <c r="HZ34" s="48"/>
      <c r="IA34" s="48"/>
      <c r="IB34" s="48"/>
      <c r="IC34" s="48"/>
      <c r="ID34" s="48"/>
      <c r="IE34" s="48"/>
      <c r="IF34" s="48"/>
      <c r="IG34" s="48"/>
      <c r="IH34" s="48"/>
      <c r="II34" s="48"/>
      <c r="IJ34" s="48"/>
      <c r="IK34" s="48"/>
      <c r="IL34" s="48"/>
      <c r="IM34" s="48"/>
      <c r="IN34" s="48"/>
      <c r="IO34" s="48"/>
    </row>
    <row r="35" spans="1:249" ht="63">
      <c r="A35" s="49" t="s">
        <v>93</v>
      </c>
      <c r="B35" s="51" t="s">
        <v>94</v>
      </c>
      <c r="C35" s="90"/>
      <c r="D35" s="91"/>
      <c r="E35" s="92"/>
      <c r="F35" s="79"/>
      <c r="G35" s="95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8"/>
      <c r="DA35" s="48"/>
      <c r="DB35" s="48"/>
      <c r="DC35" s="48"/>
      <c r="DD35" s="48"/>
      <c r="DE35" s="48"/>
      <c r="DF35" s="48"/>
      <c r="DG35" s="48"/>
      <c r="DH35" s="48"/>
      <c r="DI35" s="48"/>
      <c r="DJ35" s="48"/>
      <c r="DK35" s="48"/>
      <c r="DL35" s="48"/>
      <c r="DM35" s="48"/>
      <c r="DN35" s="48"/>
      <c r="DO35" s="48"/>
      <c r="DP35" s="48"/>
      <c r="DQ35" s="48"/>
      <c r="DR35" s="48"/>
      <c r="DS35" s="48"/>
      <c r="DT35" s="48"/>
      <c r="DU35" s="48"/>
      <c r="DV35" s="48"/>
      <c r="DW35" s="48"/>
      <c r="DX35" s="48"/>
      <c r="DY35" s="48"/>
      <c r="DZ35" s="48"/>
      <c r="EA35" s="48"/>
      <c r="EB35" s="48"/>
      <c r="EC35" s="48"/>
      <c r="ED35" s="48"/>
      <c r="EE35" s="48"/>
      <c r="EF35" s="48"/>
      <c r="EG35" s="48"/>
      <c r="EH35" s="48"/>
      <c r="EI35" s="48"/>
      <c r="EJ35" s="48"/>
      <c r="EK35" s="48"/>
      <c r="EL35" s="48"/>
      <c r="EM35" s="48"/>
      <c r="EN35" s="48"/>
      <c r="EO35" s="48"/>
      <c r="EP35" s="48"/>
      <c r="EQ35" s="48"/>
      <c r="ER35" s="48"/>
      <c r="ES35" s="48"/>
      <c r="ET35" s="48"/>
      <c r="EU35" s="48"/>
      <c r="EV35" s="48"/>
      <c r="EW35" s="48"/>
      <c r="EX35" s="48"/>
      <c r="EY35" s="48"/>
      <c r="EZ35" s="48"/>
      <c r="FA35" s="48"/>
      <c r="FB35" s="48"/>
      <c r="FC35" s="48"/>
      <c r="FD35" s="48"/>
      <c r="FE35" s="48"/>
      <c r="FF35" s="48"/>
      <c r="FG35" s="48"/>
      <c r="FH35" s="48"/>
      <c r="FI35" s="48"/>
      <c r="FJ35" s="48"/>
      <c r="FK35" s="48"/>
      <c r="FL35" s="48"/>
      <c r="FM35" s="48"/>
      <c r="FN35" s="48"/>
      <c r="FO35" s="48"/>
      <c r="FP35" s="48"/>
      <c r="FQ35" s="48"/>
      <c r="FR35" s="48"/>
      <c r="FS35" s="48"/>
      <c r="FT35" s="48"/>
      <c r="FU35" s="48"/>
      <c r="FV35" s="48"/>
      <c r="FW35" s="48"/>
      <c r="FX35" s="48"/>
      <c r="FY35" s="48"/>
      <c r="FZ35" s="48"/>
      <c r="GA35" s="48"/>
      <c r="GB35" s="48"/>
      <c r="GC35" s="48"/>
      <c r="GD35" s="48"/>
      <c r="GE35" s="48"/>
      <c r="GF35" s="48"/>
      <c r="GG35" s="48"/>
      <c r="GH35" s="48"/>
      <c r="GI35" s="48"/>
      <c r="GJ35" s="48"/>
      <c r="GK35" s="48"/>
      <c r="GL35" s="48"/>
      <c r="GM35" s="48"/>
      <c r="GN35" s="48"/>
      <c r="GO35" s="48"/>
      <c r="GP35" s="48"/>
      <c r="GQ35" s="48"/>
      <c r="GR35" s="48"/>
      <c r="GS35" s="48"/>
      <c r="GT35" s="48"/>
      <c r="GU35" s="48"/>
      <c r="GV35" s="48"/>
      <c r="GW35" s="48"/>
      <c r="GX35" s="48"/>
      <c r="GY35" s="48"/>
      <c r="GZ35" s="48"/>
      <c r="HA35" s="48"/>
      <c r="HB35" s="48"/>
      <c r="HC35" s="48"/>
      <c r="HD35" s="48"/>
      <c r="HE35" s="48"/>
      <c r="HF35" s="48"/>
      <c r="HG35" s="48"/>
      <c r="HH35" s="48"/>
      <c r="HI35" s="48"/>
      <c r="HJ35" s="48"/>
      <c r="HK35" s="48"/>
      <c r="HL35" s="48"/>
      <c r="HM35" s="48"/>
      <c r="HN35" s="48"/>
      <c r="HO35" s="48"/>
      <c r="HP35" s="48"/>
      <c r="HQ35" s="48"/>
      <c r="HR35" s="48"/>
      <c r="HS35" s="48"/>
      <c r="HT35" s="48"/>
      <c r="HU35" s="48"/>
      <c r="HV35" s="48"/>
      <c r="HW35" s="48"/>
      <c r="HX35" s="48"/>
      <c r="HY35" s="48"/>
      <c r="HZ35" s="48"/>
      <c r="IA35" s="48"/>
      <c r="IB35" s="48"/>
      <c r="IC35" s="48"/>
      <c r="ID35" s="48"/>
      <c r="IE35" s="48"/>
      <c r="IF35" s="48"/>
      <c r="IG35" s="48"/>
      <c r="IH35" s="48"/>
      <c r="II35" s="48"/>
      <c r="IJ35" s="48"/>
      <c r="IK35" s="48"/>
      <c r="IL35" s="48"/>
      <c r="IM35" s="48"/>
      <c r="IN35" s="48"/>
      <c r="IO35" s="48"/>
    </row>
    <row r="36" spans="1:249" ht="31.5">
      <c r="A36" s="49" t="s">
        <v>95</v>
      </c>
      <c r="B36" s="51" t="s">
        <v>96</v>
      </c>
      <c r="C36" s="90"/>
      <c r="D36" s="91"/>
      <c r="E36" s="92"/>
      <c r="F36" s="79"/>
      <c r="G36" s="95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8"/>
      <c r="DA36" s="48"/>
      <c r="DB36" s="48"/>
      <c r="DC36" s="48"/>
      <c r="DD36" s="48"/>
      <c r="DE36" s="48"/>
      <c r="DF36" s="48"/>
      <c r="DG36" s="48"/>
      <c r="DH36" s="48"/>
      <c r="DI36" s="48"/>
      <c r="DJ36" s="48"/>
      <c r="DK36" s="48"/>
      <c r="DL36" s="48"/>
      <c r="DM36" s="48"/>
      <c r="DN36" s="48"/>
      <c r="DO36" s="48"/>
      <c r="DP36" s="48"/>
      <c r="DQ36" s="48"/>
      <c r="DR36" s="48"/>
      <c r="DS36" s="48"/>
      <c r="DT36" s="48"/>
      <c r="DU36" s="48"/>
      <c r="DV36" s="48"/>
      <c r="DW36" s="48"/>
      <c r="DX36" s="48"/>
      <c r="DY36" s="48"/>
      <c r="DZ36" s="48"/>
      <c r="EA36" s="48"/>
      <c r="EB36" s="48"/>
      <c r="EC36" s="48"/>
      <c r="ED36" s="48"/>
      <c r="EE36" s="48"/>
      <c r="EF36" s="48"/>
      <c r="EG36" s="48"/>
      <c r="EH36" s="48"/>
      <c r="EI36" s="48"/>
      <c r="EJ36" s="48"/>
      <c r="EK36" s="48"/>
      <c r="EL36" s="48"/>
      <c r="EM36" s="48"/>
      <c r="EN36" s="48"/>
      <c r="EO36" s="48"/>
      <c r="EP36" s="48"/>
      <c r="EQ36" s="48"/>
      <c r="ER36" s="48"/>
      <c r="ES36" s="48"/>
      <c r="ET36" s="48"/>
      <c r="EU36" s="48"/>
      <c r="EV36" s="48"/>
      <c r="EW36" s="48"/>
      <c r="EX36" s="48"/>
      <c r="EY36" s="48"/>
      <c r="EZ36" s="48"/>
      <c r="FA36" s="48"/>
      <c r="FB36" s="48"/>
      <c r="FC36" s="48"/>
      <c r="FD36" s="48"/>
      <c r="FE36" s="48"/>
      <c r="FF36" s="48"/>
      <c r="FG36" s="48"/>
      <c r="FH36" s="48"/>
      <c r="FI36" s="48"/>
      <c r="FJ36" s="48"/>
      <c r="FK36" s="48"/>
      <c r="FL36" s="48"/>
      <c r="FM36" s="48"/>
      <c r="FN36" s="48"/>
      <c r="FO36" s="48"/>
      <c r="FP36" s="48"/>
      <c r="FQ36" s="48"/>
      <c r="FR36" s="48"/>
      <c r="FS36" s="48"/>
      <c r="FT36" s="48"/>
      <c r="FU36" s="48"/>
      <c r="FV36" s="48"/>
      <c r="FW36" s="48"/>
      <c r="FX36" s="48"/>
      <c r="FY36" s="48"/>
      <c r="FZ36" s="48"/>
      <c r="GA36" s="48"/>
      <c r="GB36" s="48"/>
      <c r="GC36" s="48"/>
      <c r="GD36" s="48"/>
      <c r="GE36" s="48"/>
      <c r="GF36" s="48"/>
      <c r="GG36" s="48"/>
      <c r="GH36" s="48"/>
      <c r="GI36" s="48"/>
      <c r="GJ36" s="48"/>
      <c r="GK36" s="48"/>
      <c r="GL36" s="48"/>
      <c r="GM36" s="48"/>
      <c r="GN36" s="48"/>
      <c r="GO36" s="48"/>
      <c r="GP36" s="48"/>
      <c r="GQ36" s="48"/>
      <c r="GR36" s="48"/>
      <c r="GS36" s="48"/>
      <c r="GT36" s="48"/>
      <c r="GU36" s="48"/>
      <c r="GV36" s="48"/>
      <c r="GW36" s="48"/>
      <c r="GX36" s="48"/>
      <c r="GY36" s="48"/>
      <c r="GZ36" s="48"/>
      <c r="HA36" s="48"/>
      <c r="HB36" s="48"/>
      <c r="HC36" s="48"/>
      <c r="HD36" s="48"/>
      <c r="HE36" s="48"/>
      <c r="HF36" s="48"/>
      <c r="HG36" s="48"/>
      <c r="HH36" s="48"/>
      <c r="HI36" s="48"/>
      <c r="HJ36" s="48"/>
      <c r="HK36" s="48"/>
      <c r="HL36" s="48"/>
      <c r="HM36" s="48"/>
      <c r="HN36" s="48"/>
      <c r="HO36" s="48"/>
      <c r="HP36" s="48"/>
      <c r="HQ36" s="48"/>
      <c r="HR36" s="48"/>
      <c r="HS36" s="48"/>
      <c r="HT36" s="48"/>
      <c r="HU36" s="48"/>
      <c r="HV36" s="48"/>
      <c r="HW36" s="48"/>
      <c r="HX36" s="48"/>
      <c r="HY36" s="48"/>
      <c r="HZ36" s="48"/>
      <c r="IA36" s="48"/>
      <c r="IB36" s="48"/>
      <c r="IC36" s="48"/>
      <c r="ID36" s="48"/>
      <c r="IE36" s="48"/>
      <c r="IF36" s="48"/>
      <c r="IG36" s="48"/>
      <c r="IH36" s="48"/>
      <c r="II36" s="48"/>
      <c r="IJ36" s="48"/>
      <c r="IK36" s="48"/>
      <c r="IL36" s="48"/>
      <c r="IM36" s="48"/>
      <c r="IN36" s="48"/>
      <c r="IO36" s="48"/>
    </row>
    <row r="37" spans="1:249" ht="47.25">
      <c r="A37" s="49" t="s">
        <v>68</v>
      </c>
      <c r="B37" s="51" t="s">
        <v>69</v>
      </c>
      <c r="C37" s="50"/>
      <c r="D37" s="78">
        <v>-284.1</v>
      </c>
      <c r="E37" s="78">
        <v>-284.1</v>
      </c>
      <c r="F37" s="79"/>
      <c r="G37" s="44">
        <f>E37/D37</f>
        <v>1</v>
      </c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8"/>
      <c r="DA37" s="48"/>
      <c r="DB37" s="48"/>
      <c r="DC37" s="48"/>
      <c r="DD37" s="48"/>
      <c r="DE37" s="48"/>
      <c r="DF37" s="48"/>
      <c r="DG37" s="48"/>
      <c r="DH37" s="48"/>
      <c r="DI37" s="48"/>
      <c r="DJ37" s="48"/>
      <c r="DK37" s="48"/>
      <c r="DL37" s="48"/>
      <c r="DM37" s="48"/>
      <c r="DN37" s="48"/>
      <c r="DO37" s="48"/>
      <c r="DP37" s="48"/>
      <c r="DQ37" s="48"/>
      <c r="DR37" s="48"/>
      <c r="DS37" s="48"/>
      <c r="DT37" s="48"/>
      <c r="DU37" s="48"/>
      <c r="DV37" s="48"/>
      <c r="DW37" s="48"/>
      <c r="DX37" s="48"/>
      <c r="DY37" s="48"/>
      <c r="DZ37" s="48"/>
      <c r="EA37" s="48"/>
      <c r="EB37" s="48"/>
      <c r="EC37" s="48"/>
      <c r="ED37" s="48"/>
      <c r="EE37" s="48"/>
      <c r="EF37" s="48"/>
      <c r="EG37" s="48"/>
      <c r="EH37" s="48"/>
      <c r="EI37" s="48"/>
      <c r="EJ37" s="48"/>
      <c r="EK37" s="48"/>
      <c r="EL37" s="48"/>
      <c r="EM37" s="48"/>
      <c r="EN37" s="48"/>
      <c r="EO37" s="48"/>
      <c r="EP37" s="48"/>
      <c r="EQ37" s="48"/>
      <c r="ER37" s="48"/>
      <c r="ES37" s="48"/>
      <c r="ET37" s="48"/>
      <c r="EU37" s="48"/>
      <c r="EV37" s="48"/>
      <c r="EW37" s="48"/>
      <c r="EX37" s="48"/>
      <c r="EY37" s="48"/>
      <c r="EZ37" s="48"/>
      <c r="FA37" s="48"/>
      <c r="FB37" s="48"/>
      <c r="FC37" s="48"/>
      <c r="FD37" s="48"/>
      <c r="FE37" s="48"/>
      <c r="FF37" s="48"/>
      <c r="FG37" s="48"/>
      <c r="FH37" s="48"/>
      <c r="FI37" s="48"/>
      <c r="FJ37" s="48"/>
      <c r="FK37" s="48"/>
      <c r="FL37" s="48"/>
      <c r="FM37" s="48"/>
      <c r="FN37" s="48"/>
      <c r="FO37" s="48"/>
      <c r="FP37" s="48"/>
      <c r="FQ37" s="48"/>
      <c r="FR37" s="48"/>
      <c r="FS37" s="48"/>
      <c r="FT37" s="48"/>
      <c r="FU37" s="48"/>
      <c r="FV37" s="48"/>
      <c r="FW37" s="48"/>
      <c r="FX37" s="48"/>
      <c r="FY37" s="48"/>
      <c r="FZ37" s="48"/>
      <c r="GA37" s="48"/>
      <c r="GB37" s="48"/>
      <c r="GC37" s="48"/>
      <c r="GD37" s="48"/>
      <c r="GE37" s="48"/>
      <c r="GF37" s="48"/>
      <c r="GG37" s="48"/>
      <c r="GH37" s="48"/>
      <c r="GI37" s="48"/>
      <c r="GJ37" s="48"/>
      <c r="GK37" s="48"/>
      <c r="GL37" s="48"/>
      <c r="GM37" s="48"/>
      <c r="GN37" s="48"/>
      <c r="GO37" s="48"/>
      <c r="GP37" s="48"/>
      <c r="GQ37" s="48"/>
      <c r="GR37" s="48"/>
      <c r="GS37" s="48"/>
      <c r="GT37" s="48"/>
      <c r="GU37" s="48"/>
      <c r="GV37" s="48"/>
      <c r="GW37" s="48"/>
      <c r="GX37" s="48"/>
      <c r="GY37" s="48"/>
      <c r="GZ37" s="48"/>
      <c r="HA37" s="48"/>
      <c r="HB37" s="48"/>
      <c r="HC37" s="48"/>
      <c r="HD37" s="48"/>
      <c r="HE37" s="48"/>
      <c r="HF37" s="48"/>
      <c r="HG37" s="48"/>
      <c r="HH37" s="48"/>
      <c r="HI37" s="48"/>
      <c r="HJ37" s="48"/>
      <c r="HK37" s="48"/>
      <c r="HL37" s="48"/>
      <c r="HM37" s="48"/>
      <c r="HN37" s="48"/>
      <c r="HO37" s="48"/>
      <c r="HP37" s="48"/>
      <c r="HQ37" s="48"/>
      <c r="HR37" s="48"/>
      <c r="HS37" s="48"/>
      <c r="HT37" s="48"/>
      <c r="HU37" s="48"/>
      <c r="HV37" s="48"/>
      <c r="HW37" s="48"/>
      <c r="HX37" s="48"/>
      <c r="HY37" s="48"/>
      <c r="HZ37" s="48"/>
      <c r="IA37" s="48"/>
      <c r="IB37" s="48"/>
      <c r="IC37" s="48"/>
      <c r="ID37" s="48"/>
      <c r="IE37" s="48"/>
      <c r="IF37" s="48"/>
      <c r="IG37" s="48"/>
      <c r="IH37" s="48"/>
      <c r="II37" s="48"/>
      <c r="IJ37" s="48"/>
      <c r="IK37" s="48"/>
      <c r="IL37" s="48"/>
      <c r="IM37" s="48"/>
      <c r="IN37" s="48"/>
      <c r="IO37" s="48"/>
    </row>
    <row r="38" spans="1:249" ht="15.75">
      <c r="A38" s="99" t="s">
        <v>40</v>
      </c>
      <c r="B38" s="99"/>
      <c r="C38" s="42">
        <f>C28+C29</f>
        <v>465495.1</v>
      </c>
      <c r="D38" s="42">
        <f>D28+D29</f>
        <v>466446.9</v>
      </c>
      <c r="E38" s="42">
        <f>E28+E29</f>
        <v>193953.30000000005</v>
      </c>
      <c r="F38" s="43">
        <f>E38/C38</f>
        <v>0.41666023981777695</v>
      </c>
      <c r="G38" s="43">
        <f>E38/D38</f>
        <v>0.4158100311096505</v>
      </c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47"/>
      <c r="CC38" s="47"/>
      <c r="CD38" s="47"/>
      <c r="CE38" s="47"/>
      <c r="CF38" s="47"/>
      <c r="CG38" s="47"/>
      <c r="CH38" s="47"/>
      <c r="CI38" s="47"/>
      <c r="CJ38" s="47"/>
      <c r="CK38" s="47"/>
      <c r="CL38" s="47"/>
      <c r="CM38" s="47"/>
      <c r="CN38" s="47"/>
      <c r="CO38" s="47"/>
      <c r="CP38" s="47"/>
      <c r="CQ38" s="47"/>
      <c r="CR38" s="47"/>
      <c r="CS38" s="47"/>
      <c r="CT38" s="47"/>
      <c r="CU38" s="47"/>
      <c r="CV38" s="47"/>
      <c r="CW38" s="47"/>
      <c r="CX38" s="47"/>
      <c r="CY38" s="47"/>
      <c r="CZ38" s="47"/>
      <c r="DA38" s="47"/>
      <c r="DB38" s="47"/>
      <c r="DC38" s="47"/>
      <c r="DD38" s="47"/>
      <c r="DE38" s="47"/>
      <c r="DF38" s="47"/>
      <c r="DG38" s="47"/>
      <c r="DH38" s="47"/>
      <c r="DI38" s="47"/>
      <c r="DJ38" s="47"/>
      <c r="DK38" s="47"/>
      <c r="DL38" s="47"/>
      <c r="DM38" s="47"/>
      <c r="DN38" s="47"/>
      <c r="DO38" s="47"/>
      <c r="DP38" s="47"/>
      <c r="DQ38" s="47"/>
      <c r="DR38" s="47"/>
      <c r="DS38" s="47"/>
      <c r="DT38" s="47"/>
      <c r="DU38" s="47"/>
      <c r="DV38" s="47"/>
      <c r="DW38" s="47"/>
      <c r="DX38" s="47"/>
      <c r="DY38" s="47"/>
      <c r="DZ38" s="47"/>
      <c r="EA38" s="47"/>
      <c r="EB38" s="47"/>
      <c r="EC38" s="47"/>
      <c r="ED38" s="47"/>
      <c r="EE38" s="47"/>
      <c r="EF38" s="47"/>
      <c r="EG38" s="47"/>
      <c r="EH38" s="47"/>
      <c r="EI38" s="47"/>
      <c r="EJ38" s="47"/>
      <c r="EK38" s="47"/>
      <c r="EL38" s="47"/>
      <c r="EM38" s="47"/>
      <c r="EN38" s="47"/>
      <c r="EO38" s="47"/>
      <c r="EP38" s="47"/>
      <c r="EQ38" s="47"/>
      <c r="ER38" s="47"/>
      <c r="ES38" s="47"/>
      <c r="ET38" s="47"/>
      <c r="EU38" s="47"/>
      <c r="EV38" s="47"/>
      <c r="EW38" s="47"/>
      <c r="EX38" s="47"/>
      <c r="EY38" s="47"/>
      <c r="EZ38" s="47"/>
      <c r="FA38" s="47"/>
      <c r="FB38" s="47"/>
      <c r="FC38" s="47"/>
      <c r="FD38" s="47"/>
      <c r="FE38" s="47"/>
      <c r="FF38" s="47"/>
      <c r="FG38" s="47"/>
      <c r="FH38" s="47"/>
      <c r="FI38" s="47"/>
      <c r="FJ38" s="47"/>
      <c r="FK38" s="47"/>
      <c r="FL38" s="47"/>
      <c r="FM38" s="47"/>
      <c r="FN38" s="47"/>
      <c r="FO38" s="47"/>
      <c r="FP38" s="47"/>
      <c r="FQ38" s="47"/>
      <c r="FR38" s="47"/>
      <c r="FS38" s="47"/>
      <c r="FT38" s="47"/>
      <c r="FU38" s="47"/>
      <c r="FV38" s="47"/>
      <c r="FW38" s="47"/>
      <c r="FX38" s="47"/>
      <c r="FY38" s="47"/>
      <c r="FZ38" s="47"/>
      <c r="GA38" s="47"/>
      <c r="GB38" s="47"/>
      <c r="GC38" s="47"/>
      <c r="GD38" s="47"/>
      <c r="GE38" s="47"/>
      <c r="GF38" s="47"/>
      <c r="GG38" s="47"/>
      <c r="GH38" s="47"/>
      <c r="GI38" s="47"/>
      <c r="GJ38" s="47"/>
      <c r="GK38" s="47"/>
      <c r="GL38" s="47"/>
      <c r="GM38" s="47"/>
      <c r="GN38" s="47"/>
      <c r="GO38" s="47"/>
      <c r="GP38" s="47"/>
      <c r="GQ38" s="47"/>
      <c r="GR38" s="47"/>
      <c r="GS38" s="47"/>
      <c r="GT38" s="47"/>
      <c r="GU38" s="47"/>
      <c r="GV38" s="47"/>
      <c r="GW38" s="47"/>
      <c r="GX38" s="47"/>
      <c r="GY38" s="47"/>
      <c r="GZ38" s="47"/>
      <c r="HA38" s="47"/>
      <c r="HB38" s="47"/>
      <c r="HC38" s="47"/>
      <c r="HD38" s="47"/>
      <c r="HE38" s="47"/>
      <c r="HF38" s="47"/>
      <c r="HG38" s="47"/>
      <c r="HH38" s="47"/>
      <c r="HI38" s="47"/>
      <c r="HJ38" s="47"/>
      <c r="HK38" s="47"/>
      <c r="HL38" s="47"/>
      <c r="HM38" s="47"/>
      <c r="HN38" s="47"/>
      <c r="HO38" s="47"/>
      <c r="HP38" s="47"/>
      <c r="HQ38" s="47"/>
      <c r="HR38" s="47"/>
      <c r="HS38" s="47"/>
      <c r="HT38" s="47"/>
      <c r="HU38" s="47"/>
      <c r="HV38" s="47"/>
      <c r="HW38" s="47"/>
      <c r="HX38" s="47"/>
      <c r="HY38" s="47"/>
      <c r="HZ38" s="47"/>
      <c r="IA38" s="47"/>
      <c r="IB38" s="47"/>
      <c r="IC38" s="47"/>
      <c r="ID38" s="47"/>
      <c r="IE38" s="47"/>
      <c r="IF38" s="47"/>
      <c r="IG38" s="47"/>
      <c r="IH38" s="47"/>
      <c r="II38" s="47"/>
      <c r="IJ38" s="47"/>
      <c r="IK38" s="47"/>
      <c r="IL38" s="47"/>
      <c r="IM38" s="47"/>
      <c r="IN38" s="47"/>
      <c r="IO38" s="47"/>
    </row>
  </sheetData>
  <sheetProtection/>
  <mergeCells count="7">
    <mergeCell ref="A38:B38"/>
    <mergeCell ref="A27:B27"/>
    <mergeCell ref="A14:B14"/>
    <mergeCell ref="A28:B28"/>
    <mergeCell ref="A1:G1"/>
    <mergeCell ref="A2:G2"/>
    <mergeCell ref="A3:G3"/>
  </mergeCells>
  <printOptions/>
  <pageMargins left="1.08" right="0.18" top="0.18" bottom="0.17" header="0.17" footer="0.17"/>
  <pageSetup fitToHeight="4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35"/>
  <sheetViews>
    <sheetView view="pageBreakPreview" zoomScaleSheetLayoutView="100" zoomScalePageLayoutView="0" workbookViewId="0" topLeftCell="A25">
      <selection activeCell="E33" sqref="E33"/>
    </sheetView>
  </sheetViews>
  <sheetFormatPr defaultColWidth="9.00390625" defaultRowHeight="12.75" outlineLevelRow="1" outlineLevelCol="1"/>
  <cols>
    <col min="1" max="1" width="30.75390625" style="8" customWidth="1"/>
    <col min="2" max="2" width="47.375" style="8" customWidth="1"/>
    <col min="3" max="3" width="12.625" style="8" customWidth="1" outlineLevel="1"/>
    <col min="4" max="4" width="14.375" style="8" customWidth="1" outlineLevel="1"/>
    <col min="5" max="5" width="13.375" style="8" customWidth="1"/>
    <col min="6" max="6" width="13.75390625" style="8" customWidth="1"/>
    <col min="7" max="7" width="13.375" style="31" customWidth="1"/>
    <col min="8" max="16384" width="9.125" style="8" customWidth="1"/>
  </cols>
  <sheetData>
    <row r="1" spans="1:5" ht="17.25" customHeight="1">
      <c r="A1" s="103" t="s">
        <v>0</v>
      </c>
      <c r="B1" s="103"/>
      <c r="C1" s="103"/>
      <c r="D1" s="103"/>
      <c r="E1" s="103"/>
    </row>
    <row r="2" spans="1:5" ht="15.75">
      <c r="A2" s="103" t="s">
        <v>41</v>
      </c>
      <c r="B2" s="103"/>
      <c r="C2" s="103"/>
      <c r="D2" s="103"/>
      <c r="E2" s="103"/>
    </row>
    <row r="3" spans="1:5" ht="15.75">
      <c r="A3" s="112" t="s">
        <v>123</v>
      </c>
      <c r="B3" s="112"/>
      <c r="C3" s="112"/>
      <c r="D3" s="112"/>
      <c r="E3" s="112"/>
    </row>
    <row r="4" spans="1:7" s="57" customFormat="1" ht="82.5" customHeight="1">
      <c r="A4" s="54" t="s">
        <v>2</v>
      </c>
      <c r="B4" s="55" t="s">
        <v>3</v>
      </c>
      <c r="C4" s="56" t="s">
        <v>105</v>
      </c>
      <c r="D4" s="58" t="s">
        <v>106</v>
      </c>
      <c r="E4" s="56" t="s">
        <v>124</v>
      </c>
      <c r="F4" s="56" t="s">
        <v>63</v>
      </c>
      <c r="G4" s="56" t="s">
        <v>72</v>
      </c>
    </row>
    <row r="5" spans="1:7" s="57" customFormat="1" ht="15.75" outlineLevel="1">
      <c r="A5" s="39" t="s">
        <v>4</v>
      </c>
      <c r="B5" s="40" t="s">
        <v>5</v>
      </c>
      <c r="C5" s="82">
        <v>102166.4</v>
      </c>
      <c r="D5" s="82">
        <v>102166.4</v>
      </c>
      <c r="E5" s="82">
        <v>38258.1</v>
      </c>
      <c r="F5" s="79">
        <f>E5/C5</f>
        <v>0.3744685141103142</v>
      </c>
      <c r="G5" s="79">
        <f>E5/D5</f>
        <v>0.3744685141103142</v>
      </c>
    </row>
    <row r="6" spans="1:7" s="57" customFormat="1" ht="15.75" outlineLevel="1">
      <c r="A6" s="39" t="s">
        <v>6</v>
      </c>
      <c r="B6" s="40" t="s">
        <v>7</v>
      </c>
      <c r="C6" s="82">
        <v>6969.8</v>
      </c>
      <c r="D6" s="82">
        <v>6969.8</v>
      </c>
      <c r="E6" s="82">
        <v>2699.5</v>
      </c>
      <c r="F6" s="79">
        <f>E6/C6</f>
        <v>0.38731383970845645</v>
      </c>
      <c r="G6" s="79">
        <f>E6/D6</f>
        <v>0.38731383970845645</v>
      </c>
    </row>
    <row r="7" spans="1:7" s="57" customFormat="1" ht="15.75" outlineLevel="1">
      <c r="A7" s="39" t="s">
        <v>8</v>
      </c>
      <c r="B7" s="40" t="s">
        <v>9</v>
      </c>
      <c r="C7" s="41">
        <v>6.7</v>
      </c>
      <c r="D7" s="41">
        <v>6.7</v>
      </c>
      <c r="E7" s="41">
        <v>23.9</v>
      </c>
      <c r="F7" s="79">
        <f>E7/C7</f>
        <v>3.5671641791044775</v>
      </c>
      <c r="G7" s="79" t="s">
        <v>16</v>
      </c>
    </row>
    <row r="8" spans="1:7" s="57" customFormat="1" ht="15.75" outlineLevel="1">
      <c r="A8" s="39" t="s">
        <v>12</v>
      </c>
      <c r="B8" s="40" t="s">
        <v>13</v>
      </c>
      <c r="C8" s="41">
        <v>1779.4</v>
      </c>
      <c r="D8" s="41">
        <v>1779.4</v>
      </c>
      <c r="E8" s="41">
        <v>811</v>
      </c>
      <c r="F8" s="79">
        <f>E8/C8</f>
        <v>0.4557716084073283</v>
      </c>
      <c r="G8" s="79">
        <f>E8/D8</f>
        <v>0.4557716084073283</v>
      </c>
    </row>
    <row r="9" spans="1:7" s="57" customFormat="1" ht="15.75" outlineLevel="1">
      <c r="A9" s="39" t="s">
        <v>14</v>
      </c>
      <c r="B9" s="40" t="s">
        <v>15</v>
      </c>
      <c r="C9" s="41"/>
      <c r="D9" s="41"/>
      <c r="E9" s="41"/>
      <c r="F9" s="79"/>
      <c r="G9" s="79"/>
    </row>
    <row r="10" spans="1:7" s="59" customFormat="1" ht="15.75" outlineLevel="1">
      <c r="A10" s="110" t="s">
        <v>17</v>
      </c>
      <c r="B10" s="111"/>
      <c r="C10" s="42">
        <f>SUM(C5:C9)</f>
        <v>110922.29999999999</v>
      </c>
      <c r="D10" s="42">
        <f>SUM(D5:D9)</f>
        <v>110922.29999999999</v>
      </c>
      <c r="E10" s="42">
        <f>SUM(E5:E9)</f>
        <v>41792.5</v>
      </c>
      <c r="F10" s="53">
        <f aca="true" t="shared" si="0" ref="F10:F16">E10/C10</f>
        <v>0.3767727499339628</v>
      </c>
      <c r="G10" s="53">
        <f aca="true" t="shared" si="1" ref="G10:G16">E10/D10</f>
        <v>0.3767727499339628</v>
      </c>
    </row>
    <row r="11" spans="1:249" s="93" customFormat="1" ht="15.75" outlineLevel="1">
      <c r="A11" s="39" t="s">
        <v>76</v>
      </c>
      <c r="B11" s="40" t="s">
        <v>18</v>
      </c>
      <c r="C11" s="82">
        <v>2850.7</v>
      </c>
      <c r="D11" s="82">
        <v>2850.7</v>
      </c>
      <c r="E11" s="41">
        <v>1363.3</v>
      </c>
      <c r="F11" s="79">
        <f t="shared" si="0"/>
        <v>0.478233416353878</v>
      </c>
      <c r="G11" s="79">
        <f t="shared" si="1"/>
        <v>0.478233416353878</v>
      </c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46"/>
      <c r="FC11" s="46"/>
      <c r="FD11" s="46"/>
      <c r="FE11" s="46"/>
      <c r="FF11" s="46"/>
      <c r="FG11" s="46"/>
      <c r="FH11" s="46"/>
      <c r="FI11" s="46"/>
      <c r="FJ11" s="46"/>
      <c r="FK11" s="46"/>
      <c r="FL11" s="46"/>
      <c r="FM11" s="46"/>
      <c r="FN11" s="46"/>
      <c r="FO11" s="46"/>
      <c r="FP11" s="46"/>
      <c r="FQ11" s="46"/>
      <c r="FR11" s="46"/>
      <c r="FS11" s="46"/>
      <c r="FT11" s="46"/>
      <c r="FU11" s="46"/>
      <c r="FV11" s="46"/>
      <c r="FW11" s="46"/>
      <c r="FX11" s="46"/>
      <c r="FY11" s="46"/>
      <c r="FZ11" s="46"/>
      <c r="GA11" s="46"/>
      <c r="GB11" s="46"/>
      <c r="GC11" s="46"/>
      <c r="GD11" s="46"/>
      <c r="GE11" s="46"/>
      <c r="GF11" s="46"/>
      <c r="GG11" s="46"/>
      <c r="GH11" s="46"/>
      <c r="GI11" s="46"/>
      <c r="GJ11" s="46"/>
      <c r="GK11" s="46"/>
      <c r="GL11" s="46"/>
      <c r="GM11" s="46"/>
      <c r="GN11" s="46"/>
      <c r="GO11" s="46"/>
      <c r="GP11" s="46"/>
      <c r="GQ11" s="46"/>
      <c r="GR11" s="46"/>
      <c r="GS11" s="46"/>
      <c r="GT11" s="46"/>
      <c r="GU11" s="46"/>
      <c r="GV11" s="46"/>
      <c r="GW11" s="46"/>
      <c r="GX11" s="46"/>
      <c r="GY11" s="46"/>
      <c r="GZ11" s="46"/>
      <c r="HA11" s="46"/>
      <c r="HB11" s="46"/>
      <c r="HC11" s="46"/>
      <c r="HD11" s="46"/>
      <c r="HE11" s="46"/>
      <c r="HF11" s="46"/>
      <c r="HG11" s="46"/>
      <c r="HH11" s="46"/>
      <c r="HI11" s="46"/>
      <c r="HJ11" s="46"/>
      <c r="HK11" s="46"/>
      <c r="HL11" s="46"/>
      <c r="HM11" s="46"/>
      <c r="HN11" s="46"/>
      <c r="HO11" s="46"/>
      <c r="HP11" s="46"/>
      <c r="HQ11" s="46"/>
      <c r="HR11" s="46"/>
      <c r="HS11" s="46"/>
      <c r="HT11" s="46"/>
      <c r="HU11" s="46"/>
      <c r="HV11" s="46"/>
      <c r="HW11" s="46"/>
      <c r="HX11" s="46"/>
      <c r="HY11" s="46"/>
      <c r="HZ11" s="46"/>
      <c r="IA11" s="46"/>
      <c r="IB11" s="46"/>
      <c r="IC11" s="46"/>
      <c r="ID11" s="46"/>
      <c r="IE11" s="46"/>
      <c r="IF11" s="46"/>
      <c r="IG11" s="46"/>
      <c r="IH11" s="46"/>
      <c r="II11" s="46"/>
      <c r="IJ11" s="46"/>
      <c r="IK11" s="46"/>
      <c r="IL11" s="46"/>
      <c r="IM11" s="46"/>
      <c r="IN11" s="46"/>
      <c r="IO11" s="46"/>
    </row>
    <row r="12" spans="1:7" s="46" customFormat="1" ht="15.75" outlineLevel="1">
      <c r="A12" s="39" t="s">
        <v>85</v>
      </c>
      <c r="B12" s="40" t="s">
        <v>18</v>
      </c>
      <c r="C12" s="41">
        <v>306.1</v>
      </c>
      <c r="D12" s="41">
        <v>306.1</v>
      </c>
      <c r="E12" s="41">
        <v>218.7</v>
      </c>
      <c r="F12" s="79">
        <f t="shared" si="0"/>
        <v>0.7144723946422736</v>
      </c>
      <c r="G12" s="79">
        <f t="shared" si="1"/>
        <v>0.7144723946422736</v>
      </c>
    </row>
    <row r="13" spans="1:7" s="46" customFormat="1" ht="15.75" outlineLevel="1">
      <c r="A13" s="39" t="s">
        <v>67</v>
      </c>
      <c r="B13" s="45" t="s">
        <v>19</v>
      </c>
      <c r="C13" s="82">
        <v>1430.1</v>
      </c>
      <c r="D13" s="82">
        <v>1430.1</v>
      </c>
      <c r="E13" s="41">
        <v>837</v>
      </c>
      <c r="F13" s="79">
        <f t="shared" si="0"/>
        <v>0.5852737570799246</v>
      </c>
      <c r="G13" s="79">
        <f t="shared" si="1"/>
        <v>0.5852737570799246</v>
      </c>
    </row>
    <row r="14" spans="1:7" s="46" customFormat="1" ht="31.5" outlineLevel="1">
      <c r="A14" s="39" t="s">
        <v>73</v>
      </c>
      <c r="B14" s="45" t="s">
        <v>74</v>
      </c>
      <c r="C14" s="41">
        <v>23</v>
      </c>
      <c r="D14" s="41">
        <v>23</v>
      </c>
      <c r="E14" s="41">
        <v>8.8</v>
      </c>
      <c r="F14" s="79">
        <f t="shared" si="0"/>
        <v>0.3826086956521739</v>
      </c>
      <c r="G14" s="79">
        <f t="shared" si="1"/>
        <v>0.3826086956521739</v>
      </c>
    </row>
    <row r="15" spans="1:7" s="46" customFormat="1" ht="15.75" outlineLevel="1">
      <c r="A15" s="39" t="s">
        <v>66</v>
      </c>
      <c r="B15" s="45" t="s">
        <v>20</v>
      </c>
      <c r="C15" s="41">
        <v>120</v>
      </c>
      <c r="D15" s="41">
        <v>120</v>
      </c>
      <c r="E15" s="41">
        <v>108</v>
      </c>
      <c r="F15" s="79">
        <f t="shared" si="0"/>
        <v>0.9</v>
      </c>
      <c r="G15" s="79">
        <f t="shared" si="1"/>
        <v>0.9</v>
      </c>
    </row>
    <row r="16" spans="1:7" s="46" customFormat="1" ht="15.75" outlineLevel="1">
      <c r="A16" s="39" t="s">
        <v>21</v>
      </c>
      <c r="B16" s="45" t="s">
        <v>22</v>
      </c>
      <c r="C16" s="82">
        <v>284.5</v>
      </c>
      <c r="D16" s="82">
        <v>284.5</v>
      </c>
      <c r="E16" s="41">
        <v>433.5</v>
      </c>
      <c r="F16" s="79">
        <f t="shared" si="0"/>
        <v>1.523725834797891</v>
      </c>
      <c r="G16" s="79">
        <f t="shared" si="1"/>
        <v>1.523725834797891</v>
      </c>
    </row>
    <row r="17" spans="1:7" s="46" customFormat="1" ht="15.75" outlineLevel="1">
      <c r="A17" s="39" t="s">
        <v>107</v>
      </c>
      <c r="B17" s="45" t="s">
        <v>108</v>
      </c>
      <c r="C17" s="82"/>
      <c r="D17" s="82"/>
      <c r="E17" s="41">
        <v>10.3</v>
      </c>
      <c r="F17" s="79"/>
      <c r="G17" s="79"/>
    </row>
    <row r="18" spans="1:7" s="46" customFormat="1" ht="30.75" customHeight="1" outlineLevel="1">
      <c r="A18" s="39" t="s">
        <v>109</v>
      </c>
      <c r="B18" s="45" t="s">
        <v>92</v>
      </c>
      <c r="C18" s="82"/>
      <c r="D18" s="82"/>
      <c r="E18" s="41">
        <v>186.1</v>
      </c>
      <c r="F18" s="79"/>
      <c r="G18" s="79"/>
    </row>
    <row r="19" spans="1:7" s="46" customFormat="1" ht="15.75" outlineLevel="1">
      <c r="A19" s="39" t="s">
        <v>80</v>
      </c>
      <c r="B19" s="45" t="s">
        <v>75</v>
      </c>
      <c r="C19" s="41">
        <v>100</v>
      </c>
      <c r="D19" s="41">
        <v>100</v>
      </c>
      <c r="E19" s="41"/>
      <c r="F19" s="79">
        <f>E19/C19</f>
        <v>0</v>
      </c>
      <c r="G19" s="79">
        <f>E19/D19</f>
        <v>0</v>
      </c>
    </row>
    <row r="20" spans="1:7" s="46" customFormat="1" ht="15.75" outlineLevel="1">
      <c r="A20" s="39" t="s">
        <v>79</v>
      </c>
      <c r="B20" s="45" t="s">
        <v>23</v>
      </c>
      <c r="C20" s="41">
        <v>700</v>
      </c>
      <c r="D20" s="41">
        <v>700</v>
      </c>
      <c r="E20" s="41">
        <v>44.8</v>
      </c>
      <c r="F20" s="79">
        <f>E20/C20</f>
        <v>0.064</v>
      </c>
      <c r="G20" s="79">
        <f>E20/D20</f>
        <v>0.064</v>
      </c>
    </row>
    <row r="21" spans="1:7" s="46" customFormat="1" ht="15.75" outlineLevel="1">
      <c r="A21" s="39" t="s">
        <v>24</v>
      </c>
      <c r="B21" s="45" t="s">
        <v>25</v>
      </c>
      <c r="C21" s="41">
        <v>664.3</v>
      </c>
      <c r="D21" s="41">
        <v>664.3</v>
      </c>
      <c r="E21" s="41">
        <v>89.9</v>
      </c>
      <c r="F21" s="79">
        <f>E21/C21</f>
        <v>0.1353304230016559</v>
      </c>
      <c r="G21" s="79">
        <f>E21/D21</f>
        <v>0.1353304230016559</v>
      </c>
    </row>
    <row r="22" spans="1:7" s="46" customFormat="1" ht="15.75" outlineLevel="1">
      <c r="A22" s="39" t="s">
        <v>26</v>
      </c>
      <c r="B22" s="45" t="s">
        <v>27</v>
      </c>
      <c r="C22" s="41"/>
      <c r="D22" s="41"/>
      <c r="E22" s="41">
        <v>1.5</v>
      </c>
      <c r="F22" s="79"/>
      <c r="G22" s="79"/>
    </row>
    <row r="23" spans="1:7" s="60" customFormat="1" ht="15.75" outlineLevel="1">
      <c r="A23" s="108" t="s">
        <v>28</v>
      </c>
      <c r="B23" s="109"/>
      <c r="C23" s="42">
        <f>SUM(C11:C22)</f>
        <v>6478.7</v>
      </c>
      <c r="D23" s="42">
        <f>SUM(D11:D22)</f>
        <v>6478.7</v>
      </c>
      <c r="E23" s="42">
        <f>SUM(E11:E22)</f>
        <v>3301.9000000000005</v>
      </c>
      <c r="F23" s="53">
        <f aca="true" t="shared" si="2" ref="F23:F30">E23/C23</f>
        <v>0.5096547146804143</v>
      </c>
      <c r="G23" s="53">
        <f aca="true" t="shared" si="3" ref="G23:G30">E23/D23</f>
        <v>0.5096547146804143</v>
      </c>
    </row>
    <row r="24" spans="1:7" s="32" customFormat="1" ht="24.75" customHeight="1">
      <c r="A24" s="106" t="s">
        <v>29</v>
      </c>
      <c r="B24" s="107"/>
      <c r="C24" s="50">
        <f>C10+C23</f>
        <v>117400.99999999999</v>
      </c>
      <c r="D24" s="50">
        <f>D10+D23</f>
        <v>117400.99999999999</v>
      </c>
      <c r="E24" s="50">
        <f>E10+E23</f>
        <v>45094.4</v>
      </c>
      <c r="F24" s="53">
        <f t="shared" si="2"/>
        <v>0.3841057571911654</v>
      </c>
      <c r="G24" s="53">
        <f t="shared" si="3"/>
        <v>0.3841057571911654</v>
      </c>
    </row>
    <row r="25" spans="1:7" s="48" customFormat="1" ht="15.75" outlineLevel="1">
      <c r="A25" s="49" t="s">
        <v>30</v>
      </c>
      <c r="B25" s="1" t="s">
        <v>31</v>
      </c>
      <c r="C25" s="50">
        <f>C26+C31+C32+C33+C34</f>
        <v>314650.5</v>
      </c>
      <c r="D25" s="50">
        <f>D26+D31+D32+D33+D34</f>
        <v>315643.2</v>
      </c>
      <c r="E25" s="50">
        <f>E26+E31+E32+E33+E34</f>
        <v>135677.40000000002</v>
      </c>
      <c r="F25" s="44">
        <f t="shared" si="2"/>
        <v>0.43120033179670786</v>
      </c>
      <c r="G25" s="44">
        <f t="shared" si="3"/>
        <v>0.42984420383521654</v>
      </c>
    </row>
    <row r="26" spans="1:7" s="48" customFormat="1" ht="75" customHeight="1" outlineLevel="1">
      <c r="A26" s="49" t="s">
        <v>32</v>
      </c>
      <c r="B26" s="1" t="s">
        <v>33</v>
      </c>
      <c r="C26" s="50">
        <f>C27+C28+C29+C30</f>
        <v>314650.5</v>
      </c>
      <c r="D26" s="50">
        <f>D27+D28+D29+D30</f>
        <v>315920.8</v>
      </c>
      <c r="E26" s="50">
        <f>E27+E28+E29+E30</f>
        <v>135955.00000000003</v>
      </c>
      <c r="F26" s="44">
        <f t="shared" si="2"/>
        <v>0.4320825805139354</v>
      </c>
      <c r="G26" s="44">
        <f t="shared" si="3"/>
        <v>0.4303452004426427</v>
      </c>
    </row>
    <row r="27" spans="1:7" s="48" customFormat="1" ht="78" customHeight="1" outlineLevel="1">
      <c r="A27" s="49" t="s">
        <v>34</v>
      </c>
      <c r="B27" s="49" t="s">
        <v>35</v>
      </c>
      <c r="C27" s="50">
        <v>96231.5</v>
      </c>
      <c r="D27" s="50">
        <v>96231.5</v>
      </c>
      <c r="E27" s="50">
        <v>41572</v>
      </c>
      <c r="F27" s="44">
        <f t="shared" si="2"/>
        <v>0.4319999168671381</v>
      </c>
      <c r="G27" s="44">
        <f t="shared" si="3"/>
        <v>0.4319999168671381</v>
      </c>
    </row>
    <row r="28" spans="1:249" ht="47.25">
      <c r="A28" s="49" t="s">
        <v>36</v>
      </c>
      <c r="B28" s="49" t="s">
        <v>37</v>
      </c>
      <c r="C28" s="50">
        <v>30897.9</v>
      </c>
      <c r="D28" s="50">
        <v>31255.2</v>
      </c>
      <c r="E28" s="50">
        <v>18815.3</v>
      </c>
      <c r="F28" s="44">
        <f t="shared" si="2"/>
        <v>0.6089507701170629</v>
      </c>
      <c r="G28" s="44">
        <f t="shared" si="3"/>
        <v>0.6019894289590212</v>
      </c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  <c r="DN28" s="48"/>
      <c r="DO28" s="48"/>
      <c r="DP28" s="48"/>
      <c r="DQ28" s="48"/>
      <c r="DR28" s="48"/>
      <c r="DS28" s="48"/>
      <c r="DT28" s="48"/>
      <c r="DU28" s="48"/>
      <c r="DV28" s="48"/>
      <c r="DW28" s="48"/>
      <c r="DX28" s="48"/>
      <c r="DY28" s="48"/>
      <c r="DZ28" s="48"/>
      <c r="EA28" s="48"/>
      <c r="EB28" s="48"/>
      <c r="EC28" s="48"/>
      <c r="ED28" s="48"/>
      <c r="EE28" s="48"/>
      <c r="EF28" s="48"/>
      <c r="EG28" s="48"/>
      <c r="EH28" s="48"/>
      <c r="EI28" s="48"/>
      <c r="EJ28" s="48"/>
      <c r="EK28" s="48"/>
      <c r="EL28" s="48"/>
      <c r="EM28" s="48"/>
      <c r="EN28" s="48"/>
      <c r="EO28" s="48"/>
      <c r="EP28" s="48"/>
      <c r="EQ28" s="48"/>
      <c r="ER28" s="48"/>
      <c r="ES28" s="48"/>
      <c r="ET28" s="48"/>
      <c r="EU28" s="48"/>
      <c r="EV28" s="48"/>
      <c r="EW28" s="48"/>
      <c r="EX28" s="48"/>
      <c r="EY28" s="48"/>
      <c r="EZ28" s="48"/>
      <c r="FA28" s="48"/>
      <c r="FB28" s="48"/>
      <c r="FC28" s="48"/>
      <c r="FD28" s="48"/>
      <c r="FE28" s="48"/>
      <c r="FF28" s="48"/>
      <c r="FG28" s="48"/>
      <c r="FH28" s="48"/>
      <c r="FI28" s="48"/>
      <c r="FJ28" s="48"/>
      <c r="FK28" s="48"/>
      <c r="FL28" s="48"/>
      <c r="FM28" s="48"/>
      <c r="FN28" s="48"/>
      <c r="FO28" s="48"/>
      <c r="FP28" s="48"/>
      <c r="FQ28" s="48"/>
      <c r="FR28" s="48"/>
      <c r="FS28" s="48"/>
      <c r="FT28" s="48"/>
      <c r="FU28" s="48"/>
      <c r="FV28" s="48"/>
      <c r="FW28" s="48"/>
      <c r="FX28" s="48"/>
      <c r="FY28" s="48"/>
      <c r="FZ28" s="48"/>
      <c r="GA28" s="48"/>
      <c r="GB28" s="48"/>
      <c r="GC28" s="48"/>
      <c r="GD28" s="48"/>
      <c r="GE28" s="48"/>
      <c r="GF28" s="48"/>
      <c r="GG28" s="48"/>
      <c r="GH28" s="48"/>
      <c r="GI28" s="48"/>
      <c r="GJ28" s="48"/>
      <c r="GK28" s="48"/>
      <c r="GL28" s="48"/>
      <c r="GM28" s="48"/>
      <c r="GN28" s="48"/>
      <c r="GO28" s="48"/>
      <c r="GP28" s="48"/>
      <c r="GQ28" s="48"/>
      <c r="GR28" s="48"/>
      <c r="GS28" s="48"/>
      <c r="GT28" s="48"/>
      <c r="GU28" s="48"/>
      <c r="GV28" s="48"/>
      <c r="GW28" s="48"/>
      <c r="GX28" s="48"/>
      <c r="GY28" s="48"/>
      <c r="GZ28" s="48"/>
      <c r="HA28" s="48"/>
      <c r="HB28" s="48"/>
      <c r="HC28" s="48"/>
      <c r="HD28" s="48"/>
      <c r="HE28" s="48"/>
      <c r="HF28" s="48"/>
      <c r="HG28" s="48"/>
      <c r="HH28" s="48"/>
      <c r="HI28" s="48"/>
      <c r="HJ28" s="48"/>
      <c r="HK28" s="48"/>
      <c r="HL28" s="48"/>
      <c r="HM28" s="48"/>
      <c r="HN28" s="48"/>
      <c r="HO28" s="48"/>
      <c r="HP28" s="48"/>
      <c r="HQ28" s="48"/>
      <c r="HR28" s="48"/>
      <c r="HS28" s="48"/>
      <c r="HT28" s="48"/>
      <c r="HU28" s="48"/>
      <c r="HV28" s="48"/>
      <c r="HW28" s="48"/>
      <c r="HX28" s="48"/>
      <c r="HY28" s="48"/>
      <c r="HZ28" s="48"/>
      <c r="IA28" s="48"/>
      <c r="IB28" s="48"/>
      <c r="IC28" s="48"/>
      <c r="ID28" s="48"/>
      <c r="IE28" s="48"/>
      <c r="IF28" s="48"/>
      <c r="IG28" s="48"/>
      <c r="IH28" s="48"/>
      <c r="II28" s="48"/>
      <c r="IJ28" s="48"/>
      <c r="IK28" s="48"/>
      <c r="IL28" s="48"/>
      <c r="IM28" s="48"/>
      <c r="IN28" s="48"/>
      <c r="IO28" s="48"/>
    </row>
    <row r="29" spans="1:249" ht="47.25">
      <c r="A29" s="49" t="s">
        <v>38</v>
      </c>
      <c r="B29" s="49" t="s">
        <v>39</v>
      </c>
      <c r="C29" s="50">
        <v>186981.1</v>
      </c>
      <c r="D29" s="50">
        <v>187120.5</v>
      </c>
      <c r="E29" s="50">
        <v>75385.1</v>
      </c>
      <c r="F29" s="44">
        <f t="shared" si="2"/>
        <v>0.40316962516532423</v>
      </c>
      <c r="G29" s="44">
        <f t="shared" si="3"/>
        <v>0.40286927407739936</v>
      </c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8"/>
      <c r="DF29" s="48"/>
      <c r="DG29" s="48"/>
      <c r="DH29" s="48"/>
      <c r="DI29" s="48"/>
      <c r="DJ29" s="48"/>
      <c r="DK29" s="48"/>
      <c r="DL29" s="48"/>
      <c r="DM29" s="48"/>
      <c r="DN29" s="48"/>
      <c r="DO29" s="48"/>
      <c r="DP29" s="48"/>
      <c r="DQ29" s="48"/>
      <c r="DR29" s="48"/>
      <c r="DS29" s="48"/>
      <c r="DT29" s="48"/>
      <c r="DU29" s="48"/>
      <c r="DV29" s="48"/>
      <c r="DW29" s="48"/>
      <c r="DX29" s="48"/>
      <c r="DY29" s="48"/>
      <c r="DZ29" s="48"/>
      <c r="EA29" s="48"/>
      <c r="EB29" s="48"/>
      <c r="EC29" s="48"/>
      <c r="ED29" s="48"/>
      <c r="EE29" s="48"/>
      <c r="EF29" s="48"/>
      <c r="EG29" s="48"/>
      <c r="EH29" s="48"/>
      <c r="EI29" s="48"/>
      <c r="EJ29" s="48"/>
      <c r="EK29" s="48"/>
      <c r="EL29" s="48"/>
      <c r="EM29" s="48"/>
      <c r="EN29" s="48"/>
      <c r="EO29" s="48"/>
      <c r="EP29" s="48"/>
      <c r="EQ29" s="48"/>
      <c r="ER29" s="48"/>
      <c r="ES29" s="48"/>
      <c r="ET29" s="48"/>
      <c r="EU29" s="48"/>
      <c r="EV29" s="48"/>
      <c r="EW29" s="48"/>
      <c r="EX29" s="48"/>
      <c r="EY29" s="48"/>
      <c r="EZ29" s="48"/>
      <c r="FA29" s="48"/>
      <c r="FB29" s="48"/>
      <c r="FC29" s="48"/>
      <c r="FD29" s="48"/>
      <c r="FE29" s="48"/>
      <c r="FF29" s="48"/>
      <c r="FG29" s="48"/>
      <c r="FH29" s="48"/>
      <c r="FI29" s="48"/>
      <c r="FJ29" s="48"/>
      <c r="FK29" s="48"/>
      <c r="FL29" s="48"/>
      <c r="FM29" s="48"/>
      <c r="FN29" s="48"/>
      <c r="FO29" s="48"/>
      <c r="FP29" s="48"/>
      <c r="FQ29" s="48"/>
      <c r="FR29" s="48"/>
      <c r="FS29" s="48"/>
      <c r="FT29" s="48"/>
      <c r="FU29" s="48"/>
      <c r="FV29" s="48"/>
      <c r="FW29" s="48"/>
      <c r="FX29" s="48"/>
      <c r="FY29" s="48"/>
      <c r="FZ29" s="48"/>
      <c r="GA29" s="48"/>
      <c r="GB29" s="48"/>
      <c r="GC29" s="48"/>
      <c r="GD29" s="48"/>
      <c r="GE29" s="48"/>
      <c r="GF29" s="48"/>
      <c r="GG29" s="48"/>
      <c r="GH29" s="48"/>
      <c r="GI29" s="48"/>
      <c r="GJ29" s="48"/>
      <c r="GK29" s="48"/>
      <c r="GL29" s="48"/>
      <c r="GM29" s="48"/>
      <c r="GN29" s="48"/>
      <c r="GO29" s="48"/>
      <c r="GP29" s="48"/>
      <c r="GQ29" s="48"/>
      <c r="GR29" s="48"/>
      <c r="GS29" s="48"/>
      <c r="GT29" s="48"/>
      <c r="GU29" s="48"/>
      <c r="GV29" s="48"/>
      <c r="GW29" s="48"/>
      <c r="GX29" s="48"/>
      <c r="GY29" s="48"/>
      <c r="GZ29" s="48"/>
      <c r="HA29" s="48"/>
      <c r="HB29" s="48"/>
      <c r="HC29" s="48"/>
      <c r="HD29" s="48"/>
      <c r="HE29" s="48"/>
      <c r="HF29" s="48"/>
      <c r="HG29" s="48"/>
      <c r="HH29" s="48"/>
      <c r="HI29" s="48"/>
      <c r="HJ29" s="48"/>
      <c r="HK29" s="48"/>
      <c r="HL29" s="48"/>
      <c r="HM29" s="48"/>
      <c r="HN29" s="48"/>
      <c r="HO29" s="48"/>
      <c r="HP29" s="48"/>
      <c r="HQ29" s="48"/>
      <c r="HR29" s="48"/>
      <c r="HS29" s="48"/>
      <c r="HT29" s="48"/>
      <c r="HU29" s="48"/>
      <c r="HV29" s="48"/>
      <c r="HW29" s="48"/>
      <c r="HX29" s="48"/>
      <c r="HY29" s="48"/>
      <c r="HZ29" s="48"/>
      <c r="IA29" s="48"/>
      <c r="IB29" s="48"/>
      <c r="IC29" s="48"/>
      <c r="ID29" s="48"/>
      <c r="IE29" s="48"/>
      <c r="IF29" s="48"/>
      <c r="IG29" s="48"/>
      <c r="IH29" s="48"/>
      <c r="II29" s="48"/>
      <c r="IJ29" s="48"/>
      <c r="IK29" s="48"/>
      <c r="IL29" s="48"/>
      <c r="IM29" s="48"/>
      <c r="IN29" s="48"/>
      <c r="IO29" s="48"/>
    </row>
    <row r="30" spans="1:249" ht="15.75">
      <c r="A30" s="49" t="s">
        <v>64</v>
      </c>
      <c r="B30" s="49" t="s">
        <v>65</v>
      </c>
      <c r="C30" s="50">
        <v>540</v>
      </c>
      <c r="D30" s="50">
        <v>1313.6</v>
      </c>
      <c r="E30" s="50">
        <v>182.6</v>
      </c>
      <c r="F30" s="44">
        <f t="shared" si="2"/>
        <v>0.33814814814814814</v>
      </c>
      <c r="G30" s="43">
        <f t="shared" si="3"/>
        <v>0.13900730816077955</v>
      </c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  <c r="DN30" s="48"/>
      <c r="DO30" s="48"/>
      <c r="DP30" s="48"/>
      <c r="DQ30" s="48"/>
      <c r="DR30" s="48"/>
      <c r="DS30" s="48"/>
      <c r="DT30" s="48"/>
      <c r="DU30" s="48"/>
      <c r="DV30" s="48"/>
      <c r="DW30" s="48"/>
      <c r="DX30" s="48"/>
      <c r="DY30" s="48"/>
      <c r="DZ30" s="48"/>
      <c r="EA30" s="48"/>
      <c r="EB30" s="48"/>
      <c r="EC30" s="48"/>
      <c r="ED30" s="48"/>
      <c r="EE30" s="48"/>
      <c r="EF30" s="48"/>
      <c r="EG30" s="48"/>
      <c r="EH30" s="48"/>
      <c r="EI30" s="48"/>
      <c r="EJ30" s="48"/>
      <c r="EK30" s="48"/>
      <c r="EL30" s="48"/>
      <c r="EM30" s="48"/>
      <c r="EN30" s="48"/>
      <c r="EO30" s="48"/>
      <c r="EP30" s="48"/>
      <c r="EQ30" s="48"/>
      <c r="ER30" s="48"/>
      <c r="ES30" s="48"/>
      <c r="ET30" s="48"/>
      <c r="EU30" s="48"/>
      <c r="EV30" s="48"/>
      <c r="EW30" s="48"/>
      <c r="EX30" s="48"/>
      <c r="EY30" s="48"/>
      <c r="EZ30" s="48"/>
      <c r="FA30" s="48"/>
      <c r="FB30" s="48"/>
      <c r="FC30" s="48"/>
      <c r="FD30" s="48"/>
      <c r="FE30" s="48"/>
      <c r="FF30" s="48"/>
      <c r="FG30" s="48"/>
      <c r="FH30" s="48"/>
      <c r="FI30" s="48"/>
      <c r="FJ30" s="48"/>
      <c r="FK30" s="48"/>
      <c r="FL30" s="48"/>
      <c r="FM30" s="48"/>
      <c r="FN30" s="48"/>
      <c r="FO30" s="48"/>
      <c r="FP30" s="48"/>
      <c r="FQ30" s="48"/>
      <c r="FR30" s="48"/>
      <c r="FS30" s="48"/>
      <c r="FT30" s="48"/>
      <c r="FU30" s="48"/>
      <c r="FV30" s="48"/>
      <c r="FW30" s="48"/>
      <c r="FX30" s="48"/>
      <c r="FY30" s="48"/>
      <c r="FZ30" s="48"/>
      <c r="GA30" s="48"/>
      <c r="GB30" s="48"/>
      <c r="GC30" s="48"/>
      <c r="GD30" s="48"/>
      <c r="GE30" s="48"/>
      <c r="GF30" s="48"/>
      <c r="GG30" s="48"/>
      <c r="GH30" s="48"/>
      <c r="GI30" s="48"/>
      <c r="GJ30" s="48"/>
      <c r="GK30" s="48"/>
      <c r="GL30" s="48"/>
      <c r="GM30" s="48"/>
      <c r="GN30" s="48"/>
      <c r="GO30" s="48"/>
      <c r="GP30" s="48"/>
      <c r="GQ30" s="48"/>
      <c r="GR30" s="48"/>
      <c r="GS30" s="48"/>
      <c r="GT30" s="48"/>
      <c r="GU30" s="48"/>
      <c r="GV30" s="48"/>
      <c r="GW30" s="48"/>
      <c r="GX30" s="48"/>
      <c r="GY30" s="48"/>
      <c r="GZ30" s="48"/>
      <c r="HA30" s="48"/>
      <c r="HB30" s="48"/>
      <c r="HC30" s="48"/>
      <c r="HD30" s="48"/>
      <c r="HE30" s="48"/>
      <c r="HF30" s="48"/>
      <c r="HG30" s="48"/>
      <c r="HH30" s="48"/>
      <c r="HI30" s="48"/>
      <c r="HJ30" s="48"/>
      <c r="HK30" s="48"/>
      <c r="HL30" s="48"/>
      <c r="HM30" s="48"/>
      <c r="HN30" s="48"/>
      <c r="HO30" s="48"/>
      <c r="HP30" s="48"/>
      <c r="HQ30" s="48"/>
      <c r="HR30" s="48"/>
      <c r="HS30" s="48"/>
      <c r="HT30" s="48"/>
      <c r="HU30" s="48"/>
      <c r="HV30" s="48"/>
      <c r="HW30" s="48"/>
      <c r="HX30" s="48"/>
      <c r="HY30" s="48"/>
      <c r="HZ30" s="48"/>
      <c r="IA30" s="48"/>
      <c r="IB30" s="48"/>
      <c r="IC30" s="48"/>
      <c r="ID30" s="48"/>
      <c r="IE30" s="48"/>
      <c r="IF30" s="48"/>
      <c r="IG30" s="48"/>
      <c r="IH30" s="48"/>
      <c r="II30" s="48"/>
      <c r="IJ30" s="48"/>
      <c r="IK30" s="48"/>
      <c r="IL30" s="48"/>
      <c r="IM30" s="48"/>
      <c r="IN30" s="48"/>
      <c r="IO30" s="48"/>
    </row>
    <row r="31" spans="1:249" ht="31.5">
      <c r="A31" s="49" t="s">
        <v>93</v>
      </c>
      <c r="B31" s="51" t="s">
        <v>94</v>
      </c>
      <c r="C31" s="90"/>
      <c r="D31" s="91"/>
      <c r="E31" s="92"/>
      <c r="F31" s="79"/>
      <c r="G31" s="95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  <c r="DF31" s="48"/>
      <c r="DG31" s="48"/>
      <c r="DH31" s="48"/>
      <c r="DI31" s="48"/>
      <c r="DJ31" s="48"/>
      <c r="DK31" s="48"/>
      <c r="DL31" s="48"/>
      <c r="DM31" s="48"/>
      <c r="DN31" s="48"/>
      <c r="DO31" s="48"/>
      <c r="DP31" s="48"/>
      <c r="DQ31" s="48"/>
      <c r="DR31" s="48"/>
      <c r="DS31" s="48"/>
      <c r="DT31" s="48"/>
      <c r="DU31" s="48"/>
      <c r="DV31" s="48"/>
      <c r="DW31" s="48"/>
      <c r="DX31" s="48"/>
      <c r="DY31" s="48"/>
      <c r="DZ31" s="48"/>
      <c r="EA31" s="48"/>
      <c r="EB31" s="48"/>
      <c r="EC31" s="48"/>
      <c r="ED31" s="48"/>
      <c r="EE31" s="48"/>
      <c r="EF31" s="48"/>
      <c r="EG31" s="48"/>
      <c r="EH31" s="48"/>
      <c r="EI31" s="48"/>
      <c r="EJ31" s="48"/>
      <c r="EK31" s="48"/>
      <c r="EL31" s="48"/>
      <c r="EM31" s="48"/>
      <c r="EN31" s="48"/>
      <c r="EO31" s="48"/>
      <c r="EP31" s="48"/>
      <c r="EQ31" s="48"/>
      <c r="ER31" s="48"/>
      <c r="ES31" s="48"/>
      <c r="ET31" s="48"/>
      <c r="EU31" s="48"/>
      <c r="EV31" s="48"/>
      <c r="EW31" s="48"/>
      <c r="EX31" s="48"/>
      <c r="EY31" s="48"/>
      <c r="EZ31" s="48"/>
      <c r="FA31" s="48"/>
      <c r="FB31" s="48"/>
      <c r="FC31" s="48"/>
      <c r="FD31" s="48"/>
      <c r="FE31" s="48"/>
      <c r="FF31" s="48"/>
      <c r="FG31" s="48"/>
      <c r="FH31" s="48"/>
      <c r="FI31" s="48"/>
      <c r="FJ31" s="48"/>
      <c r="FK31" s="48"/>
      <c r="FL31" s="48"/>
      <c r="FM31" s="48"/>
      <c r="FN31" s="48"/>
      <c r="FO31" s="48"/>
      <c r="FP31" s="48"/>
      <c r="FQ31" s="48"/>
      <c r="FR31" s="48"/>
      <c r="FS31" s="48"/>
      <c r="FT31" s="48"/>
      <c r="FU31" s="48"/>
      <c r="FV31" s="48"/>
      <c r="FW31" s="48"/>
      <c r="FX31" s="48"/>
      <c r="FY31" s="48"/>
      <c r="FZ31" s="48"/>
      <c r="GA31" s="48"/>
      <c r="GB31" s="48"/>
      <c r="GC31" s="48"/>
      <c r="GD31" s="48"/>
      <c r="GE31" s="48"/>
      <c r="GF31" s="48"/>
      <c r="GG31" s="48"/>
      <c r="GH31" s="48"/>
      <c r="GI31" s="48"/>
      <c r="GJ31" s="48"/>
      <c r="GK31" s="48"/>
      <c r="GL31" s="48"/>
      <c r="GM31" s="48"/>
      <c r="GN31" s="48"/>
      <c r="GO31" s="48"/>
      <c r="GP31" s="48"/>
      <c r="GQ31" s="48"/>
      <c r="GR31" s="48"/>
      <c r="GS31" s="48"/>
      <c r="GT31" s="48"/>
      <c r="GU31" s="48"/>
      <c r="GV31" s="48"/>
      <c r="GW31" s="48"/>
      <c r="GX31" s="48"/>
      <c r="GY31" s="48"/>
      <c r="GZ31" s="48"/>
      <c r="HA31" s="48"/>
      <c r="HB31" s="48"/>
      <c r="HC31" s="48"/>
      <c r="HD31" s="48"/>
      <c r="HE31" s="48"/>
      <c r="HF31" s="48"/>
      <c r="HG31" s="48"/>
      <c r="HH31" s="48"/>
      <c r="HI31" s="48"/>
      <c r="HJ31" s="48"/>
      <c r="HK31" s="48"/>
      <c r="HL31" s="48"/>
      <c r="HM31" s="48"/>
      <c r="HN31" s="48"/>
      <c r="HO31" s="48"/>
      <c r="HP31" s="48"/>
      <c r="HQ31" s="48"/>
      <c r="HR31" s="48"/>
      <c r="HS31" s="48"/>
      <c r="HT31" s="48"/>
      <c r="HU31" s="48"/>
      <c r="HV31" s="48"/>
      <c r="HW31" s="48"/>
      <c r="HX31" s="48"/>
      <c r="HY31" s="48"/>
      <c r="HZ31" s="48"/>
      <c r="IA31" s="48"/>
      <c r="IB31" s="48"/>
      <c r="IC31" s="48"/>
      <c r="ID31" s="48"/>
      <c r="IE31" s="48"/>
      <c r="IF31" s="48"/>
      <c r="IG31" s="48"/>
      <c r="IH31" s="48"/>
      <c r="II31" s="48"/>
      <c r="IJ31" s="48"/>
      <c r="IK31" s="48"/>
      <c r="IL31" s="48"/>
      <c r="IM31" s="48"/>
      <c r="IN31" s="48"/>
      <c r="IO31" s="48"/>
    </row>
    <row r="32" spans="1:249" ht="15.75">
      <c r="A32" s="49" t="s">
        <v>95</v>
      </c>
      <c r="B32" s="51" t="s">
        <v>96</v>
      </c>
      <c r="C32" s="90"/>
      <c r="D32" s="91"/>
      <c r="E32" s="92"/>
      <c r="F32" s="79"/>
      <c r="G32" s="95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8"/>
      <c r="CA32" s="48"/>
      <c r="CB32" s="48"/>
      <c r="CC32" s="48"/>
      <c r="CD32" s="48"/>
      <c r="CE32" s="48"/>
      <c r="CF32" s="48"/>
      <c r="CG32" s="48"/>
      <c r="CH32" s="48"/>
      <c r="CI32" s="48"/>
      <c r="CJ32" s="48"/>
      <c r="CK32" s="48"/>
      <c r="CL32" s="48"/>
      <c r="CM32" s="48"/>
      <c r="CN32" s="48"/>
      <c r="CO32" s="48"/>
      <c r="CP32" s="48"/>
      <c r="CQ32" s="48"/>
      <c r="CR32" s="48"/>
      <c r="CS32" s="48"/>
      <c r="CT32" s="48"/>
      <c r="CU32" s="48"/>
      <c r="CV32" s="48"/>
      <c r="CW32" s="48"/>
      <c r="CX32" s="48"/>
      <c r="CY32" s="48"/>
      <c r="CZ32" s="48"/>
      <c r="DA32" s="48"/>
      <c r="DB32" s="48"/>
      <c r="DC32" s="48"/>
      <c r="DD32" s="48"/>
      <c r="DE32" s="48"/>
      <c r="DF32" s="48"/>
      <c r="DG32" s="48"/>
      <c r="DH32" s="48"/>
      <c r="DI32" s="48"/>
      <c r="DJ32" s="48"/>
      <c r="DK32" s="48"/>
      <c r="DL32" s="48"/>
      <c r="DM32" s="48"/>
      <c r="DN32" s="48"/>
      <c r="DO32" s="48"/>
      <c r="DP32" s="48"/>
      <c r="DQ32" s="48"/>
      <c r="DR32" s="48"/>
      <c r="DS32" s="48"/>
      <c r="DT32" s="48"/>
      <c r="DU32" s="48"/>
      <c r="DV32" s="48"/>
      <c r="DW32" s="48"/>
      <c r="DX32" s="48"/>
      <c r="DY32" s="48"/>
      <c r="DZ32" s="48"/>
      <c r="EA32" s="48"/>
      <c r="EB32" s="48"/>
      <c r="EC32" s="48"/>
      <c r="ED32" s="48"/>
      <c r="EE32" s="48"/>
      <c r="EF32" s="48"/>
      <c r="EG32" s="48"/>
      <c r="EH32" s="48"/>
      <c r="EI32" s="48"/>
      <c r="EJ32" s="48"/>
      <c r="EK32" s="48"/>
      <c r="EL32" s="48"/>
      <c r="EM32" s="48"/>
      <c r="EN32" s="48"/>
      <c r="EO32" s="48"/>
      <c r="EP32" s="48"/>
      <c r="EQ32" s="48"/>
      <c r="ER32" s="48"/>
      <c r="ES32" s="48"/>
      <c r="ET32" s="48"/>
      <c r="EU32" s="48"/>
      <c r="EV32" s="48"/>
      <c r="EW32" s="48"/>
      <c r="EX32" s="48"/>
      <c r="EY32" s="48"/>
      <c r="EZ32" s="48"/>
      <c r="FA32" s="48"/>
      <c r="FB32" s="48"/>
      <c r="FC32" s="48"/>
      <c r="FD32" s="48"/>
      <c r="FE32" s="48"/>
      <c r="FF32" s="48"/>
      <c r="FG32" s="48"/>
      <c r="FH32" s="48"/>
      <c r="FI32" s="48"/>
      <c r="FJ32" s="48"/>
      <c r="FK32" s="48"/>
      <c r="FL32" s="48"/>
      <c r="FM32" s="48"/>
      <c r="FN32" s="48"/>
      <c r="FO32" s="48"/>
      <c r="FP32" s="48"/>
      <c r="FQ32" s="48"/>
      <c r="FR32" s="48"/>
      <c r="FS32" s="48"/>
      <c r="FT32" s="48"/>
      <c r="FU32" s="48"/>
      <c r="FV32" s="48"/>
      <c r="FW32" s="48"/>
      <c r="FX32" s="48"/>
      <c r="FY32" s="48"/>
      <c r="FZ32" s="48"/>
      <c r="GA32" s="48"/>
      <c r="GB32" s="48"/>
      <c r="GC32" s="48"/>
      <c r="GD32" s="48"/>
      <c r="GE32" s="48"/>
      <c r="GF32" s="48"/>
      <c r="GG32" s="48"/>
      <c r="GH32" s="48"/>
      <c r="GI32" s="48"/>
      <c r="GJ32" s="48"/>
      <c r="GK32" s="48"/>
      <c r="GL32" s="48"/>
      <c r="GM32" s="48"/>
      <c r="GN32" s="48"/>
      <c r="GO32" s="48"/>
      <c r="GP32" s="48"/>
      <c r="GQ32" s="48"/>
      <c r="GR32" s="48"/>
      <c r="GS32" s="48"/>
      <c r="GT32" s="48"/>
      <c r="GU32" s="48"/>
      <c r="GV32" s="48"/>
      <c r="GW32" s="48"/>
      <c r="GX32" s="48"/>
      <c r="GY32" s="48"/>
      <c r="GZ32" s="48"/>
      <c r="HA32" s="48"/>
      <c r="HB32" s="48"/>
      <c r="HC32" s="48"/>
      <c r="HD32" s="48"/>
      <c r="HE32" s="48"/>
      <c r="HF32" s="48"/>
      <c r="HG32" s="48"/>
      <c r="HH32" s="48"/>
      <c r="HI32" s="48"/>
      <c r="HJ32" s="48"/>
      <c r="HK32" s="48"/>
      <c r="HL32" s="48"/>
      <c r="HM32" s="48"/>
      <c r="HN32" s="48"/>
      <c r="HO32" s="48"/>
      <c r="HP32" s="48"/>
      <c r="HQ32" s="48"/>
      <c r="HR32" s="48"/>
      <c r="HS32" s="48"/>
      <c r="HT32" s="48"/>
      <c r="HU32" s="48"/>
      <c r="HV32" s="48"/>
      <c r="HW32" s="48"/>
      <c r="HX32" s="48"/>
      <c r="HY32" s="48"/>
      <c r="HZ32" s="48"/>
      <c r="IA32" s="48"/>
      <c r="IB32" s="48"/>
      <c r="IC32" s="48"/>
      <c r="ID32" s="48"/>
      <c r="IE32" s="48"/>
      <c r="IF32" s="48"/>
      <c r="IG32" s="48"/>
      <c r="IH32" s="48"/>
      <c r="II32" s="48"/>
      <c r="IJ32" s="48"/>
      <c r="IK32" s="48"/>
      <c r="IL32" s="48"/>
      <c r="IM32" s="48"/>
      <c r="IN32" s="48"/>
      <c r="IO32" s="48"/>
    </row>
    <row r="33" spans="1:249" ht="47.25">
      <c r="A33" s="49" t="s">
        <v>110</v>
      </c>
      <c r="B33" s="51" t="s">
        <v>111</v>
      </c>
      <c r="C33" s="90"/>
      <c r="D33" s="91">
        <v>6.5</v>
      </c>
      <c r="E33" s="92">
        <v>6.5</v>
      </c>
      <c r="F33" s="79"/>
      <c r="G33" s="44">
        <f>E33/D33</f>
        <v>1</v>
      </c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8"/>
      <c r="CA33" s="48"/>
      <c r="CB33" s="48"/>
      <c r="CC33" s="48"/>
      <c r="CD33" s="48"/>
      <c r="CE33" s="48"/>
      <c r="CF33" s="48"/>
      <c r="CG33" s="48"/>
      <c r="CH33" s="48"/>
      <c r="CI33" s="48"/>
      <c r="CJ33" s="48"/>
      <c r="CK33" s="48"/>
      <c r="CL33" s="48"/>
      <c r="CM33" s="48"/>
      <c r="CN33" s="48"/>
      <c r="CO33" s="48"/>
      <c r="CP33" s="48"/>
      <c r="CQ33" s="48"/>
      <c r="CR33" s="48"/>
      <c r="CS33" s="48"/>
      <c r="CT33" s="48"/>
      <c r="CU33" s="48"/>
      <c r="CV33" s="48"/>
      <c r="CW33" s="48"/>
      <c r="CX33" s="48"/>
      <c r="CY33" s="48"/>
      <c r="CZ33" s="48"/>
      <c r="DA33" s="48"/>
      <c r="DB33" s="48"/>
      <c r="DC33" s="48"/>
      <c r="DD33" s="48"/>
      <c r="DE33" s="48"/>
      <c r="DF33" s="48"/>
      <c r="DG33" s="48"/>
      <c r="DH33" s="48"/>
      <c r="DI33" s="48"/>
      <c r="DJ33" s="48"/>
      <c r="DK33" s="48"/>
      <c r="DL33" s="48"/>
      <c r="DM33" s="48"/>
      <c r="DN33" s="48"/>
      <c r="DO33" s="48"/>
      <c r="DP33" s="48"/>
      <c r="DQ33" s="48"/>
      <c r="DR33" s="48"/>
      <c r="DS33" s="48"/>
      <c r="DT33" s="48"/>
      <c r="DU33" s="48"/>
      <c r="DV33" s="48"/>
      <c r="DW33" s="48"/>
      <c r="DX33" s="48"/>
      <c r="DY33" s="48"/>
      <c r="DZ33" s="48"/>
      <c r="EA33" s="48"/>
      <c r="EB33" s="48"/>
      <c r="EC33" s="48"/>
      <c r="ED33" s="48"/>
      <c r="EE33" s="48"/>
      <c r="EF33" s="48"/>
      <c r="EG33" s="48"/>
      <c r="EH33" s="48"/>
      <c r="EI33" s="48"/>
      <c r="EJ33" s="48"/>
      <c r="EK33" s="48"/>
      <c r="EL33" s="48"/>
      <c r="EM33" s="48"/>
      <c r="EN33" s="48"/>
      <c r="EO33" s="48"/>
      <c r="EP33" s="48"/>
      <c r="EQ33" s="48"/>
      <c r="ER33" s="48"/>
      <c r="ES33" s="48"/>
      <c r="ET33" s="48"/>
      <c r="EU33" s="48"/>
      <c r="EV33" s="48"/>
      <c r="EW33" s="48"/>
      <c r="EX33" s="48"/>
      <c r="EY33" s="48"/>
      <c r="EZ33" s="48"/>
      <c r="FA33" s="48"/>
      <c r="FB33" s="48"/>
      <c r="FC33" s="48"/>
      <c r="FD33" s="48"/>
      <c r="FE33" s="48"/>
      <c r="FF33" s="48"/>
      <c r="FG33" s="48"/>
      <c r="FH33" s="48"/>
      <c r="FI33" s="48"/>
      <c r="FJ33" s="48"/>
      <c r="FK33" s="48"/>
      <c r="FL33" s="48"/>
      <c r="FM33" s="48"/>
      <c r="FN33" s="48"/>
      <c r="FO33" s="48"/>
      <c r="FP33" s="48"/>
      <c r="FQ33" s="48"/>
      <c r="FR33" s="48"/>
      <c r="FS33" s="48"/>
      <c r="FT33" s="48"/>
      <c r="FU33" s="48"/>
      <c r="FV33" s="48"/>
      <c r="FW33" s="48"/>
      <c r="FX33" s="48"/>
      <c r="FY33" s="48"/>
      <c r="FZ33" s="48"/>
      <c r="GA33" s="48"/>
      <c r="GB33" s="48"/>
      <c r="GC33" s="48"/>
      <c r="GD33" s="48"/>
      <c r="GE33" s="48"/>
      <c r="GF33" s="48"/>
      <c r="GG33" s="48"/>
      <c r="GH33" s="48"/>
      <c r="GI33" s="48"/>
      <c r="GJ33" s="48"/>
      <c r="GK33" s="48"/>
      <c r="GL33" s="48"/>
      <c r="GM33" s="48"/>
      <c r="GN33" s="48"/>
      <c r="GO33" s="48"/>
      <c r="GP33" s="48"/>
      <c r="GQ33" s="48"/>
      <c r="GR33" s="48"/>
      <c r="GS33" s="48"/>
      <c r="GT33" s="48"/>
      <c r="GU33" s="48"/>
      <c r="GV33" s="48"/>
      <c r="GW33" s="48"/>
      <c r="GX33" s="48"/>
      <c r="GY33" s="48"/>
      <c r="GZ33" s="48"/>
      <c r="HA33" s="48"/>
      <c r="HB33" s="48"/>
      <c r="HC33" s="48"/>
      <c r="HD33" s="48"/>
      <c r="HE33" s="48"/>
      <c r="HF33" s="48"/>
      <c r="HG33" s="48"/>
      <c r="HH33" s="48"/>
      <c r="HI33" s="48"/>
      <c r="HJ33" s="48"/>
      <c r="HK33" s="48"/>
      <c r="HL33" s="48"/>
      <c r="HM33" s="48"/>
      <c r="HN33" s="48"/>
      <c r="HO33" s="48"/>
      <c r="HP33" s="48"/>
      <c r="HQ33" s="48"/>
      <c r="HR33" s="48"/>
      <c r="HS33" s="48"/>
      <c r="HT33" s="48"/>
      <c r="HU33" s="48"/>
      <c r="HV33" s="48"/>
      <c r="HW33" s="48"/>
      <c r="HX33" s="48"/>
      <c r="HY33" s="48"/>
      <c r="HZ33" s="48"/>
      <c r="IA33" s="48"/>
      <c r="IB33" s="48"/>
      <c r="IC33" s="48"/>
      <c r="ID33" s="48"/>
      <c r="IE33" s="48"/>
      <c r="IF33" s="48"/>
      <c r="IG33" s="48"/>
      <c r="IH33" s="48"/>
      <c r="II33" s="48"/>
      <c r="IJ33" s="48"/>
      <c r="IK33" s="48"/>
      <c r="IL33" s="48"/>
      <c r="IM33" s="48"/>
      <c r="IN33" s="48"/>
      <c r="IO33" s="48"/>
    </row>
    <row r="34" spans="1:249" ht="31.5">
      <c r="A34" s="49" t="s">
        <v>68</v>
      </c>
      <c r="B34" s="51" t="s">
        <v>69</v>
      </c>
      <c r="C34" s="50"/>
      <c r="D34" s="78">
        <v>-284.1</v>
      </c>
      <c r="E34" s="78">
        <v>-284.1</v>
      </c>
      <c r="F34" s="79"/>
      <c r="G34" s="44">
        <f>E34/D34</f>
        <v>1</v>
      </c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  <c r="DN34" s="48"/>
      <c r="DO34" s="48"/>
      <c r="DP34" s="48"/>
      <c r="DQ34" s="48"/>
      <c r="DR34" s="48"/>
      <c r="DS34" s="48"/>
      <c r="DT34" s="48"/>
      <c r="DU34" s="48"/>
      <c r="DV34" s="48"/>
      <c r="DW34" s="48"/>
      <c r="DX34" s="48"/>
      <c r="DY34" s="48"/>
      <c r="DZ34" s="48"/>
      <c r="EA34" s="48"/>
      <c r="EB34" s="48"/>
      <c r="EC34" s="48"/>
      <c r="ED34" s="48"/>
      <c r="EE34" s="48"/>
      <c r="EF34" s="48"/>
      <c r="EG34" s="48"/>
      <c r="EH34" s="48"/>
      <c r="EI34" s="48"/>
      <c r="EJ34" s="48"/>
      <c r="EK34" s="48"/>
      <c r="EL34" s="48"/>
      <c r="EM34" s="48"/>
      <c r="EN34" s="48"/>
      <c r="EO34" s="48"/>
      <c r="EP34" s="48"/>
      <c r="EQ34" s="48"/>
      <c r="ER34" s="48"/>
      <c r="ES34" s="48"/>
      <c r="ET34" s="48"/>
      <c r="EU34" s="48"/>
      <c r="EV34" s="48"/>
      <c r="EW34" s="48"/>
      <c r="EX34" s="48"/>
      <c r="EY34" s="48"/>
      <c r="EZ34" s="48"/>
      <c r="FA34" s="48"/>
      <c r="FB34" s="48"/>
      <c r="FC34" s="48"/>
      <c r="FD34" s="48"/>
      <c r="FE34" s="48"/>
      <c r="FF34" s="48"/>
      <c r="FG34" s="48"/>
      <c r="FH34" s="48"/>
      <c r="FI34" s="48"/>
      <c r="FJ34" s="48"/>
      <c r="FK34" s="48"/>
      <c r="FL34" s="48"/>
      <c r="FM34" s="48"/>
      <c r="FN34" s="48"/>
      <c r="FO34" s="48"/>
      <c r="FP34" s="48"/>
      <c r="FQ34" s="48"/>
      <c r="FR34" s="48"/>
      <c r="FS34" s="48"/>
      <c r="FT34" s="48"/>
      <c r="FU34" s="48"/>
      <c r="FV34" s="48"/>
      <c r="FW34" s="48"/>
      <c r="FX34" s="48"/>
      <c r="FY34" s="48"/>
      <c r="FZ34" s="48"/>
      <c r="GA34" s="48"/>
      <c r="GB34" s="48"/>
      <c r="GC34" s="48"/>
      <c r="GD34" s="48"/>
      <c r="GE34" s="48"/>
      <c r="GF34" s="48"/>
      <c r="GG34" s="48"/>
      <c r="GH34" s="48"/>
      <c r="GI34" s="48"/>
      <c r="GJ34" s="48"/>
      <c r="GK34" s="48"/>
      <c r="GL34" s="48"/>
      <c r="GM34" s="48"/>
      <c r="GN34" s="48"/>
      <c r="GO34" s="48"/>
      <c r="GP34" s="48"/>
      <c r="GQ34" s="48"/>
      <c r="GR34" s="48"/>
      <c r="GS34" s="48"/>
      <c r="GT34" s="48"/>
      <c r="GU34" s="48"/>
      <c r="GV34" s="48"/>
      <c r="GW34" s="48"/>
      <c r="GX34" s="48"/>
      <c r="GY34" s="48"/>
      <c r="GZ34" s="48"/>
      <c r="HA34" s="48"/>
      <c r="HB34" s="48"/>
      <c r="HC34" s="48"/>
      <c r="HD34" s="48"/>
      <c r="HE34" s="48"/>
      <c r="HF34" s="48"/>
      <c r="HG34" s="48"/>
      <c r="HH34" s="48"/>
      <c r="HI34" s="48"/>
      <c r="HJ34" s="48"/>
      <c r="HK34" s="48"/>
      <c r="HL34" s="48"/>
      <c r="HM34" s="48"/>
      <c r="HN34" s="48"/>
      <c r="HO34" s="48"/>
      <c r="HP34" s="48"/>
      <c r="HQ34" s="48"/>
      <c r="HR34" s="48"/>
      <c r="HS34" s="48"/>
      <c r="HT34" s="48"/>
      <c r="HU34" s="48"/>
      <c r="HV34" s="48"/>
      <c r="HW34" s="48"/>
      <c r="HX34" s="48"/>
      <c r="HY34" s="48"/>
      <c r="HZ34" s="48"/>
      <c r="IA34" s="48"/>
      <c r="IB34" s="48"/>
      <c r="IC34" s="48"/>
      <c r="ID34" s="48"/>
      <c r="IE34" s="48"/>
      <c r="IF34" s="48"/>
      <c r="IG34" s="48"/>
      <c r="IH34" s="48"/>
      <c r="II34" s="48"/>
      <c r="IJ34" s="48"/>
      <c r="IK34" s="48"/>
      <c r="IL34" s="48"/>
      <c r="IM34" s="48"/>
      <c r="IN34" s="48"/>
      <c r="IO34" s="48"/>
    </row>
    <row r="35" spans="1:249" ht="15.75">
      <c r="A35" s="104" t="s">
        <v>40</v>
      </c>
      <c r="B35" s="105"/>
      <c r="C35" s="50">
        <f>C24+C25</f>
        <v>432051.5</v>
      </c>
      <c r="D35" s="50">
        <f>D24+D25</f>
        <v>433044.2</v>
      </c>
      <c r="E35" s="50">
        <f>E24+E25</f>
        <v>180771.80000000002</v>
      </c>
      <c r="F35" s="77">
        <f>E35/C35</f>
        <v>0.41840336163628644</v>
      </c>
      <c r="G35" s="77">
        <f>E35/D35</f>
        <v>0.4174442239383417</v>
      </c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7"/>
      <c r="DF35" s="47"/>
      <c r="DG35" s="47"/>
      <c r="DH35" s="47"/>
      <c r="DI35" s="47"/>
      <c r="DJ35" s="47"/>
      <c r="DK35" s="47"/>
      <c r="DL35" s="47"/>
      <c r="DM35" s="47"/>
      <c r="DN35" s="47"/>
      <c r="DO35" s="47"/>
      <c r="DP35" s="47"/>
      <c r="DQ35" s="47"/>
      <c r="DR35" s="47"/>
      <c r="DS35" s="47"/>
      <c r="DT35" s="47"/>
      <c r="DU35" s="47"/>
      <c r="DV35" s="47"/>
      <c r="DW35" s="47"/>
      <c r="DX35" s="47"/>
      <c r="DY35" s="47"/>
      <c r="DZ35" s="47"/>
      <c r="EA35" s="47"/>
      <c r="EB35" s="47"/>
      <c r="EC35" s="47"/>
      <c r="ED35" s="47"/>
      <c r="EE35" s="47"/>
      <c r="EF35" s="47"/>
      <c r="EG35" s="47"/>
      <c r="EH35" s="47"/>
      <c r="EI35" s="47"/>
      <c r="EJ35" s="47"/>
      <c r="EK35" s="47"/>
      <c r="EL35" s="47"/>
      <c r="EM35" s="47"/>
      <c r="EN35" s="47"/>
      <c r="EO35" s="47"/>
      <c r="EP35" s="47"/>
      <c r="EQ35" s="47"/>
      <c r="ER35" s="47"/>
      <c r="ES35" s="47"/>
      <c r="ET35" s="47"/>
      <c r="EU35" s="47"/>
      <c r="EV35" s="47"/>
      <c r="EW35" s="47"/>
      <c r="EX35" s="47"/>
      <c r="EY35" s="47"/>
      <c r="EZ35" s="47"/>
      <c r="FA35" s="47"/>
      <c r="FB35" s="47"/>
      <c r="FC35" s="47"/>
      <c r="FD35" s="47"/>
      <c r="FE35" s="47"/>
      <c r="FF35" s="47"/>
      <c r="FG35" s="47"/>
      <c r="FH35" s="47"/>
      <c r="FI35" s="47"/>
      <c r="FJ35" s="47"/>
      <c r="FK35" s="47"/>
      <c r="FL35" s="47"/>
      <c r="FM35" s="47"/>
      <c r="FN35" s="47"/>
      <c r="FO35" s="47"/>
      <c r="FP35" s="47"/>
      <c r="FQ35" s="47"/>
      <c r="FR35" s="47"/>
      <c r="FS35" s="47"/>
      <c r="FT35" s="47"/>
      <c r="FU35" s="47"/>
      <c r="FV35" s="47"/>
      <c r="FW35" s="47"/>
      <c r="FX35" s="47"/>
      <c r="FY35" s="47"/>
      <c r="FZ35" s="47"/>
      <c r="GA35" s="47"/>
      <c r="GB35" s="47"/>
      <c r="GC35" s="47"/>
      <c r="GD35" s="47"/>
      <c r="GE35" s="47"/>
      <c r="GF35" s="47"/>
      <c r="GG35" s="47"/>
      <c r="GH35" s="47"/>
      <c r="GI35" s="47"/>
      <c r="GJ35" s="47"/>
      <c r="GK35" s="47"/>
      <c r="GL35" s="47"/>
      <c r="GM35" s="47"/>
      <c r="GN35" s="47"/>
      <c r="GO35" s="47"/>
      <c r="GP35" s="47"/>
      <c r="GQ35" s="47"/>
      <c r="GR35" s="47"/>
      <c r="GS35" s="47"/>
      <c r="GT35" s="47"/>
      <c r="GU35" s="47"/>
      <c r="GV35" s="47"/>
      <c r="GW35" s="47"/>
      <c r="GX35" s="47"/>
      <c r="GY35" s="47"/>
      <c r="GZ35" s="47"/>
      <c r="HA35" s="47"/>
      <c r="HB35" s="47"/>
      <c r="HC35" s="47"/>
      <c r="HD35" s="47"/>
      <c r="HE35" s="47"/>
      <c r="HF35" s="47"/>
      <c r="HG35" s="47"/>
      <c r="HH35" s="47"/>
      <c r="HI35" s="47"/>
      <c r="HJ35" s="47"/>
      <c r="HK35" s="47"/>
      <c r="HL35" s="47"/>
      <c r="HM35" s="47"/>
      <c r="HN35" s="47"/>
      <c r="HO35" s="47"/>
      <c r="HP35" s="47"/>
      <c r="HQ35" s="47"/>
      <c r="HR35" s="47"/>
      <c r="HS35" s="47"/>
      <c r="HT35" s="47"/>
      <c r="HU35" s="47"/>
      <c r="HV35" s="47"/>
      <c r="HW35" s="47"/>
      <c r="HX35" s="47"/>
      <c r="HY35" s="47"/>
      <c r="HZ35" s="47"/>
      <c r="IA35" s="47"/>
      <c r="IB35" s="47"/>
      <c r="IC35" s="47"/>
      <c r="ID35" s="47"/>
      <c r="IE35" s="47"/>
      <c r="IF35" s="47"/>
      <c r="IG35" s="47"/>
      <c r="IH35" s="47"/>
      <c r="II35" s="47"/>
      <c r="IJ35" s="47"/>
      <c r="IK35" s="47"/>
      <c r="IL35" s="47"/>
      <c r="IM35" s="47"/>
      <c r="IN35" s="47"/>
      <c r="IO35" s="47"/>
    </row>
  </sheetData>
  <sheetProtection/>
  <mergeCells count="7">
    <mergeCell ref="A35:B35"/>
    <mergeCell ref="A24:B24"/>
    <mergeCell ref="A23:B23"/>
    <mergeCell ref="A10:B10"/>
    <mergeCell ref="A1:E1"/>
    <mergeCell ref="A2:E2"/>
    <mergeCell ref="A3:E3"/>
  </mergeCells>
  <printOptions/>
  <pageMargins left="0.24" right="0.17" top="0.17" bottom="0.17" header="0.17" footer="0.17"/>
  <pageSetup fitToHeight="2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O441"/>
  <sheetViews>
    <sheetView tabSelected="1" zoomScalePageLayoutView="0" workbookViewId="0" topLeftCell="A91">
      <selection activeCell="E101" sqref="E101"/>
    </sheetView>
  </sheetViews>
  <sheetFormatPr defaultColWidth="9.00390625" defaultRowHeight="12.75" outlineLevelCol="1"/>
  <cols>
    <col min="1" max="1" width="25.125" style="61" customWidth="1"/>
    <col min="2" max="2" width="31.00390625" style="61" customWidth="1"/>
    <col min="3" max="4" width="14.875" style="61" customWidth="1"/>
    <col min="5" max="5" width="13.00390625" style="61" customWidth="1"/>
    <col min="6" max="6" width="13.625" style="61" hidden="1" customWidth="1" outlineLevel="1"/>
    <col min="7" max="7" width="14.375" style="61" hidden="1" customWidth="1" outlineLevel="1"/>
    <col min="8" max="8" width="13.125" style="61" hidden="1" customWidth="1" collapsed="1"/>
    <col min="9" max="9" width="13.125" style="61" hidden="1" customWidth="1"/>
    <col min="10" max="11" width="13.125" style="61" customWidth="1"/>
    <col min="12" max="12" width="10.625" style="61" bestFit="1" customWidth="1"/>
    <col min="13" max="249" width="9.125" style="61" customWidth="1"/>
  </cols>
  <sheetData>
    <row r="1" spans="1:7" ht="18">
      <c r="A1" s="123" t="s">
        <v>42</v>
      </c>
      <c r="B1" s="123"/>
      <c r="C1" s="123"/>
      <c r="D1" s="123"/>
      <c r="E1" s="123"/>
      <c r="F1" s="123"/>
      <c r="G1" s="33"/>
    </row>
    <row r="2" spans="1:7" ht="18">
      <c r="A2" s="124" t="s">
        <v>121</v>
      </c>
      <c r="B2" s="124"/>
      <c r="C2" s="124"/>
      <c r="D2" s="124"/>
      <c r="E2" s="124"/>
      <c r="F2" s="124"/>
      <c r="G2" s="34"/>
    </row>
    <row r="3" spans="1:11" ht="12.75" customHeight="1">
      <c r="A3" s="125" t="s">
        <v>2</v>
      </c>
      <c r="B3" s="125" t="s">
        <v>3</v>
      </c>
      <c r="C3" s="127" t="s">
        <v>112</v>
      </c>
      <c r="D3" s="121" t="s">
        <v>113</v>
      </c>
      <c r="E3" s="62" t="s">
        <v>43</v>
      </c>
      <c r="F3" s="83" t="s">
        <v>86</v>
      </c>
      <c r="G3" s="63" t="s">
        <v>44</v>
      </c>
      <c r="H3" s="63" t="s">
        <v>44</v>
      </c>
      <c r="I3" s="63" t="s">
        <v>44</v>
      </c>
      <c r="J3" s="63" t="s">
        <v>44</v>
      </c>
      <c r="K3" s="63" t="s">
        <v>44</v>
      </c>
    </row>
    <row r="4" spans="1:11" ht="38.25">
      <c r="A4" s="126"/>
      <c r="B4" s="126"/>
      <c r="C4" s="128"/>
      <c r="D4" s="122"/>
      <c r="E4" s="65" t="s">
        <v>122</v>
      </c>
      <c r="F4" s="65" t="s">
        <v>87</v>
      </c>
      <c r="G4" s="66" t="s">
        <v>77</v>
      </c>
      <c r="H4" s="67" t="s">
        <v>45</v>
      </c>
      <c r="I4" s="67" t="s">
        <v>46</v>
      </c>
      <c r="J4" s="66" t="s">
        <v>114</v>
      </c>
      <c r="K4" s="66" t="s">
        <v>78</v>
      </c>
    </row>
    <row r="5" spans="1:11" ht="12.75">
      <c r="A5" s="2" t="s">
        <v>4</v>
      </c>
      <c r="B5" s="3" t="s">
        <v>5</v>
      </c>
      <c r="C5" s="4">
        <f>C6+C7+C8+C9+C10+C11+C12+C13+C14</f>
        <v>11339.900000000001</v>
      </c>
      <c r="D5" s="4">
        <f>D6+D7+D8+D9+D10+D11+D12+D13+D14</f>
        <v>11339.900000000001</v>
      </c>
      <c r="E5" s="4">
        <f>E6+E7+E8+E9+E10+E11+E12+E13+E14</f>
        <v>4232.799999999999</v>
      </c>
      <c r="F5" s="4">
        <f>F6+F7+F8+F9+F10+F11+F12+F13+F14</f>
        <v>504.19999999999993</v>
      </c>
      <c r="G5" s="5">
        <f aca="true" t="shared" si="0" ref="G5:G26">E5/C5</f>
        <v>0.37326607818411084</v>
      </c>
      <c r="H5" s="16" t="e">
        <f>E5/#REF!</f>
        <v>#REF!</v>
      </c>
      <c r="I5" s="16" t="e">
        <f>E5/#REF!</f>
        <v>#REF!</v>
      </c>
      <c r="J5" s="16">
        <f aca="true" t="shared" si="1" ref="J5:J24">E5/C5</f>
        <v>0.37326607818411084</v>
      </c>
      <c r="K5" s="15">
        <f aca="true" t="shared" si="2" ref="K5:K24">E5/D5</f>
        <v>0.37326607818411084</v>
      </c>
    </row>
    <row r="6" spans="1:11" ht="12.75">
      <c r="A6" s="68" t="s">
        <v>47</v>
      </c>
      <c r="B6" s="64"/>
      <c r="C6" s="69">
        <v>508.8</v>
      </c>
      <c r="D6" s="69">
        <v>508.8</v>
      </c>
      <c r="E6" s="70">
        <v>172.8</v>
      </c>
      <c r="F6" s="70">
        <v>38.8</v>
      </c>
      <c r="G6" s="71">
        <f t="shared" si="0"/>
        <v>0.339622641509434</v>
      </c>
      <c r="H6" s="72" t="e">
        <f>E6/#REF!</f>
        <v>#REF!</v>
      </c>
      <c r="I6" s="72" t="e">
        <f>E6/#REF!</f>
        <v>#REF!</v>
      </c>
      <c r="J6" s="72">
        <f t="shared" si="1"/>
        <v>0.339622641509434</v>
      </c>
      <c r="K6" s="72">
        <f t="shared" si="2"/>
        <v>0.339622641509434</v>
      </c>
    </row>
    <row r="7" spans="1:11" ht="12.75">
      <c r="A7" s="68" t="s">
        <v>48</v>
      </c>
      <c r="B7" s="64"/>
      <c r="C7" s="69">
        <v>139.8</v>
      </c>
      <c r="D7" s="69">
        <v>139.8</v>
      </c>
      <c r="E7" s="70">
        <v>61</v>
      </c>
      <c r="F7" s="70">
        <v>7.9</v>
      </c>
      <c r="G7" s="71">
        <f t="shared" si="0"/>
        <v>0.43633762517882685</v>
      </c>
      <c r="H7" s="72" t="e">
        <f>E7/#REF!</f>
        <v>#REF!</v>
      </c>
      <c r="I7" s="72" t="e">
        <f>E7/#REF!</f>
        <v>#REF!</v>
      </c>
      <c r="J7" s="72">
        <f t="shared" si="1"/>
        <v>0.43633762517882685</v>
      </c>
      <c r="K7" s="72">
        <f t="shared" si="2"/>
        <v>0.43633762517882685</v>
      </c>
    </row>
    <row r="8" spans="1:11" ht="12.75">
      <c r="A8" s="68" t="s">
        <v>49</v>
      </c>
      <c r="B8" s="64"/>
      <c r="C8" s="64">
        <v>313.8</v>
      </c>
      <c r="D8" s="64">
        <v>313.8</v>
      </c>
      <c r="E8" s="69">
        <v>143.2</v>
      </c>
      <c r="F8" s="69">
        <v>17.1</v>
      </c>
      <c r="G8" s="71">
        <f t="shared" si="0"/>
        <v>0.4563416188655194</v>
      </c>
      <c r="H8" s="72" t="e">
        <f>E8/#REF!</f>
        <v>#REF!</v>
      </c>
      <c r="I8" s="72" t="e">
        <f>E8/#REF!</f>
        <v>#REF!</v>
      </c>
      <c r="J8" s="72">
        <f t="shared" si="1"/>
        <v>0.4563416188655194</v>
      </c>
      <c r="K8" s="72">
        <f t="shared" si="2"/>
        <v>0.4563416188655194</v>
      </c>
    </row>
    <row r="9" spans="1:11" ht="12.75">
      <c r="A9" s="68" t="s">
        <v>50</v>
      </c>
      <c r="B9" s="64"/>
      <c r="C9" s="64">
        <v>477.2</v>
      </c>
      <c r="D9" s="64">
        <v>477.2</v>
      </c>
      <c r="E9" s="70">
        <v>160.2</v>
      </c>
      <c r="F9" s="70">
        <v>29.4</v>
      </c>
      <c r="G9" s="71">
        <f t="shared" si="0"/>
        <v>0.33570829840737637</v>
      </c>
      <c r="H9" s="72" t="e">
        <f>E9/#REF!</f>
        <v>#REF!</v>
      </c>
      <c r="I9" s="72" t="e">
        <f>E9/#REF!</f>
        <v>#REF!</v>
      </c>
      <c r="J9" s="72">
        <f t="shared" si="1"/>
        <v>0.33570829840737637</v>
      </c>
      <c r="K9" s="72">
        <f t="shared" si="2"/>
        <v>0.33570829840737637</v>
      </c>
    </row>
    <row r="10" spans="1:11" ht="12.75">
      <c r="A10" s="68" t="s">
        <v>51</v>
      </c>
      <c r="B10" s="64"/>
      <c r="C10" s="69">
        <v>127.8</v>
      </c>
      <c r="D10" s="69">
        <v>127.8</v>
      </c>
      <c r="E10" s="70">
        <v>59.3</v>
      </c>
      <c r="F10" s="70">
        <v>6.7</v>
      </c>
      <c r="G10" s="71">
        <f t="shared" si="0"/>
        <v>0.46400625978090765</v>
      </c>
      <c r="H10" s="72" t="e">
        <f>E10/#REF!</f>
        <v>#REF!</v>
      </c>
      <c r="I10" s="72" t="e">
        <f>E10/#REF!</f>
        <v>#REF!</v>
      </c>
      <c r="J10" s="72">
        <f t="shared" si="1"/>
        <v>0.46400625978090765</v>
      </c>
      <c r="K10" s="72">
        <f t="shared" si="2"/>
        <v>0.46400625978090765</v>
      </c>
    </row>
    <row r="11" spans="1:11" ht="12.75">
      <c r="A11" s="68" t="s">
        <v>52</v>
      </c>
      <c r="B11" s="64"/>
      <c r="C11" s="69">
        <v>1113.4</v>
      </c>
      <c r="D11" s="69">
        <v>1113.4</v>
      </c>
      <c r="E11" s="70">
        <v>472</v>
      </c>
      <c r="F11" s="70">
        <v>51.4</v>
      </c>
      <c r="G11" s="71">
        <f t="shared" si="0"/>
        <v>0.42392671097539064</v>
      </c>
      <c r="H11" s="72" t="e">
        <f>E11/#REF!</f>
        <v>#REF!</v>
      </c>
      <c r="I11" s="72" t="e">
        <f>E11/#REF!</f>
        <v>#REF!</v>
      </c>
      <c r="J11" s="72">
        <f t="shared" si="1"/>
        <v>0.42392671097539064</v>
      </c>
      <c r="K11" s="72">
        <f t="shared" si="2"/>
        <v>0.42392671097539064</v>
      </c>
    </row>
    <row r="12" spans="1:11" ht="12.75">
      <c r="A12" s="68" t="s">
        <v>53</v>
      </c>
      <c r="B12" s="64"/>
      <c r="C12" s="64">
        <v>142.9</v>
      </c>
      <c r="D12" s="64">
        <v>142.9</v>
      </c>
      <c r="E12" s="70">
        <v>54.1</v>
      </c>
      <c r="F12" s="70">
        <v>8.4</v>
      </c>
      <c r="G12" s="71">
        <f t="shared" si="0"/>
        <v>0.37858642407277815</v>
      </c>
      <c r="H12" s="72" t="e">
        <f>E12/#REF!</f>
        <v>#REF!</v>
      </c>
      <c r="I12" s="72" t="e">
        <f>E12/#REF!</f>
        <v>#REF!</v>
      </c>
      <c r="J12" s="72">
        <f t="shared" si="1"/>
        <v>0.37858642407277815</v>
      </c>
      <c r="K12" s="72">
        <f t="shared" si="2"/>
        <v>0.37858642407277815</v>
      </c>
    </row>
    <row r="13" spans="1:11" ht="12.75">
      <c r="A13" s="68" t="s">
        <v>54</v>
      </c>
      <c r="B13" s="64"/>
      <c r="C13" s="64">
        <v>218</v>
      </c>
      <c r="D13" s="64">
        <v>218</v>
      </c>
      <c r="E13" s="70">
        <v>78.6</v>
      </c>
      <c r="F13" s="70">
        <v>8.1</v>
      </c>
      <c r="G13" s="71">
        <f t="shared" si="0"/>
        <v>0.3605504587155963</v>
      </c>
      <c r="H13" s="72" t="e">
        <f>E13/#REF!</f>
        <v>#REF!</v>
      </c>
      <c r="I13" s="72" t="e">
        <f>E13/#REF!</f>
        <v>#REF!</v>
      </c>
      <c r="J13" s="72">
        <f t="shared" si="1"/>
        <v>0.3605504587155963</v>
      </c>
      <c r="K13" s="72">
        <f t="shared" si="2"/>
        <v>0.3605504587155963</v>
      </c>
    </row>
    <row r="14" spans="1:11" ht="12.75">
      <c r="A14" s="68" t="s">
        <v>55</v>
      </c>
      <c r="B14" s="64"/>
      <c r="C14" s="69">
        <v>8298.2</v>
      </c>
      <c r="D14" s="69">
        <v>8298.2</v>
      </c>
      <c r="E14" s="70">
        <v>3031.6</v>
      </c>
      <c r="F14" s="70">
        <v>336.4</v>
      </c>
      <c r="G14" s="71">
        <f t="shared" si="0"/>
        <v>0.36533224072690457</v>
      </c>
      <c r="H14" s="72" t="e">
        <f>E14/#REF!</f>
        <v>#REF!</v>
      </c>
      <c r="I14" s="72" t="e">
        <f>E14/#REF!</f>
        <v>#REF!</v>
      </c>
      <c r="J14" s="72">
        <f t="shared" si="1"/>
        <v>0.36533224072690457</v>
      </c>
      <c r="K14" s="72">
        <f t="shared" si="2"/>
        <v>0.36533224072690457</v>
      </c>
    </row>
    <row r="15" spans="1:11" ht="12.75">
      <c r="A15" s="10" t="s">
        <v>81</v>
      </c>
      <c r="B15" s="21" t="s">
        <v>83</v>
      </c>
      <c r="C15" s="4">
        <f>C16+C17+C18+C19+C20+C21+C22+C23+C24</f>
        <v>10356.099999999999</v>
      </c>
      <c r="D15" s="4">
        <f>D16+D17+D18+D19+D20+D21+D22+D23+D24</f>
        <v>10356.099999999999</v>
      </c>
      <c r="E15" s="12">
        <f>E16+E17+E18+E19+E20+E21+E22+E23+E24</f>
        <v>4896.099999999999</v>
      </c>
      <c r="F15" s="12">
        <f>F16+F17+F18+F19+F20+F21+F22+F23+F24</f>
        <v>792.9</v>
      </c>
      <c r="G15" s="30">
        <f t="shared" si="0"/>
        <v>0.47277450005310884</v>
      </c>
      <c r="H15" s="30"/>
      <c r="I15" s="30"/>
      <c r="J15" s="15">
        <f t="shared" si="1"/>
        <v>0.47277450005310884</v>
      </c>
      <c r="K15" s="15">
        <f t="shared" si="2"/>
        <v>0.47277450005310884</v>
      </c>
    </row>
    <row r="16" spans="1:11" ht="12.75">
      <c r="A16" s="68" t="s">
        <v>47</v>
      </c>
      <c r="B16" s="74"/>
      <c r="C16" s="74">
        <v>1087.1</v>
      </c>
      <c r="D16" s="74">
        <v>1087.1</v>
      </c>
      <c r="E16" s="70">
        <v>513.9</v>
      </c>
      <c r="F16" s="70">
        <v>83.1</v>
      </c>
      <c r="G16" s="71">
        <f t="shared" si="0"/>
        <v>0.47272560022077087</v>
      </c>
      <c r="H16" s="5"/>
      <c r="I16" s="71"/>
      <c r="J16" s="72">
        <f t="shared" si="1"/>
        <v>0.47272560022077087</v>
      </c>
      <c r="K16" s="72">
        <f t="shared" si="2"/>
        <v>0.47272560022077087</v>
      </c>
    </row>
    <row r="17" spans="1:11" ht="12.75">
      <c r="A17" s="68" t="s">
        <v>48</v>
      </c>
      <c r="B17" s="74"/>
      <c r="C17" s="74">
        <v>598.1</v>
      </c>
      <c r="D17" s="74">
        <v>598.1</v>
      </c>
      <c r="E17" s="70">
        <v>282.8</v>
      </c>
      <c r="F17" s="70">
        <v>44.6</v>
      </c>
      <c r="G17" s="71">
        <f t="shared" si="0"/>
        <v>0.47283063032937633</v>
      </c>
      <c r="H17" s="5"/>
      <c r="I17" s="71"/>
      <c r="J17" s="72">
        <f t="shared" si="1"/>
        <v>0.47283063032937633</v>
      </c>
      <c r="K17" s="72">
        <f t="shared" si="2"/>
        <v>0.47283063032937633</v>
      </c>
    </row>
    <row r="18" spans="1:11" ht="12.75">
      <c r="A18" s="68" t="s">
        <v>49</v>
      </c>
      <c r="B18" s="74"/>
      <c r="C18" s="74">
        <v>951.6</v>
      </c>
      <c r="D18" s="74">
        <v>951.6</v>
      </c>
      <c r="E18" s="70">
        <v>449.9</v>
      </c>
      <c r="F18" s="70">
        <v>72.7</v>
      </c>
      <c r="G18" s="71">
        <f t="shared" si="0"/>
        <v>0.47278268179907523</v>
      </c>
      <c r="H18" s="5"/>
      <c r="I18" s="71"/>
      <c r="J18" s="72">
        <f t="shared" si="1"/>
        <v>0.47278268179907523</v>
      </c>
      <c r="K18" s="72">
        <f t="shared" si="2"/>
        <v>0.47278268179907523</v>
      </c>
    </row>
    <row r="19" spans="1:11" ht="12.75">
      <c r="A19" s="68" t="s">
        <v>50</v>
      </c>
      <c r="B19" s="74"/>
      <c r="C19" s="74">
        <v>981.4</v>
      </c>
      <c r="D19" s="74">
        <v>981.4</v>
      </c>
      <c r="E19" s="70">
        <v>464</v>
      </c>
      <c r="F19" s="70">
        <v>78.2</v>
      </c>
      <c r="G19" s="71">
        <f t="shared" si="0"/>
        <v>0.4727939678011005</v>
      </c>
      <c r="H19" s="5"/>
      <c r="I19" s="71"/>
      <c r="J19" s="72">
        <f t="shared" si="1"/>
        <v>0.4727939678011005</v>
      </c>
      <c r="K19" s="72">
        <f t="shared" si="2"/>
        <v>0.4727939678011005</v>
      </c>
    </row>
    <row r="20" spans="1:11" ht="12.75">
      <c r="A20" s="68" t="s">
        <v>51</v>
      </c>
      <c r="B20" s="74"/>
      <c r="C20" s="74">
        <v>864.9</v>
      </c>
      <c r="D20" s="74">
        <v>864.9</v>
      </c>
      <c r="E20" s="70">
        <v>408.9</v>
      </c>
      <c r="F20" s="70">
        <v>65</v>
      </c>
      <c r="G20" s="71">
        <f t="shared" si="0"/>
        <v>0.4727714186611169</v>
      </c>
      <c r="H20" s="5"/>
      <c r="I20" s="71"/>
      <c r="J20" s="72">
        <f t="shared" si="1"/>
        <v>0.4727714186611169</v>
      </c>
      <c r="K20" s="72">
        <f t="shared" si="2"/>
        <v>0.4727714186611169</v>
      </c>
    </row>
    <row r="21" spans="1:11" ht="12.75">
      <c r="A21" s="68" t="s">
        <v>52</v>
      </c>
      <c r="B21" s="74"/>
      <c r="C21" s="74">
        <v>1248.3</v>
      </c>
      <c r="D21" s="74">
        <v>1248.3</v>
      </c>
      <c r="E21" s="70">
        <v>590.2</v>
      </c>
      <c r="F21" s="70">
        <v>95.4</v>
      </c>
      <c r="G21" s="71">
        <f t="shared" si="0"/>
        <v>0.4728030120964512</v>
      </c>
      <c r="H21" s="5"/>
      <c r="I21" s="71"/>
      <c r="J21" s="72">
        <f t="shared" si="1"/>
        <v>0.4728030120964512</v>
      </c>
      <c r="K21" s="72">
        <f t="shared" si="2"/>
        <v>0.4728030120964512</v>
      </c>
    </row>
    <row r="22" spans="1:11" ht="12.75">
      <c r="A22" s="68" t="s">
        <v>53</v>
      </c>
      <c r="B22" s="74"/>
      <c r="C22" s="74">
        <v>1127.7</v>
      </c>
      <c r="D22" s="74">
        <v>1127.7</v>
      </c>
      <c r="E22" s="70">
        <v>533.1</v>
      </c>
      <c r="F22" s="70">
        <v>86.6</v>
      </c>
      <c r="G22" s="71">
        <f t="shared" si="0"/>
        <v>0.472732109603618</v>
      </c>
      <c r="H22" s="5"/>
      <c r="I22" s="71"/>
      <c r="J22" s="72">
        <f t="shared" si="1"/>
        <v>0.472732109603618</v>
      </c>
      <c r="K22" s="72">
        <f t="shared" si="2"/>
        <v>0.472732109603618</v>
      </c>
    </row>
    <row r="23" spans="1:11" ht="12.75">
      <c r="A23" s="68" t="s">
        <v>54</v>
      </c>
      <c r="B23" s="74"/>
      <c r="C23" s="74">
        <v>1143.3</v>
      </c>
      <c r="D23" s="74">
        <v>1143.3</v>
      </c>
      <c r="E23" s="70">
        <v>540.5</v>
      </c>
      <c r="F23" s="70">
        <v>87.4</v>
      </c>
      <c r="G23" s="71">
        <f t="shared" si="0"/>
        <v>0.47275430770576404</v>
      </c>
      <c r="H23" s="30"/>
      <c r="I23" s="71"/>
      <c r="J23" s="72">
        <f t="shared" si="1"/>
        <v>0.47275430770576404</v>
      </c>
      <c r="K23" s="72">
        <f t="shared" si="2"/>
        <v>0.47275430770576404</v>
      </c>
    </row>
    <row r="24" spans="1:11" ht="12.75">
      <c r="A24" s="68" t="s">
        <v>55</v>
      </c>
      <c r="B24" s="74"/>
      <c r="C24" s="74">
        <v>2353.7</v>
      </c>
      <c r="D24" s="74">
        <v>2353.7</v>
      </c>
      <c r="E24" s="70">
        <v>1112.8</v>
      </c>
      <c r="F24" s="70">
        <v>179.9</v>
      </c>
      <c r="G24" s="71">
        <f t="shared" si="0"/>
        <v>0.4727875260228576</v>
      </c>
      <c r="H24" s="5"/>
      <c r="I24" s="71"/>
      <c r="J24" s="72">
        <f t="shared" si="1"/>
        <v>0.4727875260228576</v>
      </c>
      <c r="K24" s="72">
        <f t="shared" si="2"/>
        <v>0.4727875260228576</v>
      </c>
    </row>
    <row r="25" spans="1:11" ht="12.75">
      <c r="A25" s="7" t="s">
        <v>8</v>
      </c>
      <c r="B25" s="3" t="s">
        <v>9</v>
      </c>
      <c r="C25" s="4">
        <f>C26+C27+C28+C29+C30+C31+C32+C33+C34</f>
        <v>6.7</v>
      </c>
      <c r="D25" s="4">
        <f>D26+D27+D28+D29+D30+D31+D32+D33+D34</f>
        <v>6.7</v>
      </c>
      <c r="E25" s="4">
        <f>E26+E27+E28+E29+E30+E31+E32+E33+E34</f>
        <v>23.9</v>
      </c>
      <c r="F25" s="4">
        <f>F26+F27+F28+F29+F30+F31+F32+F33+F34</f>
        <v>0</v>
      </c>
      <c r="G25" s="30">
        <f t="shared" si="0"/>
        <v>3.5671641791044775</v>
      </c>
      <c r="H25" s="5" t="e">
        <f>E25/#REF!</f>
        <v>#REF!</v>
      </c>
      <c r="I25" s="5" t="e">
        <f>E25/#REF!</f>
        <v>#REF!</v>
      </c>
      <c r="J25" s="15" t="s">
        <v>16</v>
      </c>
      <c r="K25" s="15" t="s">
        <v>16</v>
      </c>
    </row>
    <row r="26" spans="1:11" ht="12.75">
      <c r="A26" s="68" t="s">
        <v>47</v>
      </c>
      <c r="B26" s="64"/>
      <c r="C26" s="64">
        <v>1.1</v>
      </c>
      <c r="D26" s="64">
        <v>1.1</v>
      </c>
      <c r="E26" s="70">
        <v>0.9</v>
      </c>
      <c r="F26" s="70"/>
      <c r="G26" s="71">
        <f t="shared" si="0"/>
        <v>0.8181818181818181</v>
      </c>
      <c r="H26" s="16"/>
      <c r="I26" s="16"/>
      <c r="J26" s="72">
        <f>E26/C26</f>
        <v>0.8181818181818181</v>
      </c>
      <c r="K26" s="72">
        <f>E26/D26</f>
        <v>0.8181818181818181</v>
      </c>
    </row>
    <row r="27" spans="1:11" ht="12.75">
      <c r="A27" s="68" t="s">
        <v>48</v>
      </c>
      <c r="B27" s="64"/>
      <c r="C27" s="64"/>
      <c r="D27" s="64"/>
      <c r="E27" s="70"/>
      <c r="F27" s="70"/>
      <c r="G27" s="71"/>
      <c r="H27" s="16"/>
      <c r="I27" s="16"/>
      <c r="J27" s="72"/>
      <c r="K27" s="72"/>
    </row>
    <row r="28" spans="1:11" ht="12.75">
      <c r="A28" s="68" t="s">
        <v>49</v>
      </c>
      <c r="B28" s="64"/>
      <c r="C28" s="64"/>
      <c r="D28" s="64"/>
      <c r="E28" s="70">
        <v>0.3</v>
      </c>
      <c r="F28" s="70"/>
      <c r="G28" s="71"/>
      <c r="H28" s="16"/>
      <c r="I28" s="16"/>
      <c r="J28" s="72"/>
      <c r="K28" s="72"/>
    </row>
    <row r="29" spans="1:11" ht="12.75">
      <c r="A29" s="68" t="s">
        <v>50</v>
      </c>
      <c r="B29" s="64"/>
      <c r="C29" s="69">
        <v>0.8</v>
      </c>
      <c r="D29" s="69">
        <v>0.8</v>
      </c>
      <c r="E29" s="70"/>
      <c r="F29" s="70"/>
      <c r="G29" s="71">
        <f>E29/C29</f>
        <v>0</v>
      </c>
      <c r="H29" s="72"/>
      <c r="I29" s="72"/>
      <c r="J29" s="72">
        <f>E29/C29</f>
        <v>0</v>
      </c>
      <c r="K29" s="72">
        <f>E29/D29</f>
        <v>0</v>
      </c>
    </row>
    <row r="30" spans="1:11" ht="12.75">
      <c r="A30" s="68" t="s">
        <v>51</v>
      </c>
      <c r="B30" s="64"/>
      <c r="C30" s="64"/>
      <c r="D30" s="64"/>
      <c r="E30" s="70"/>
      <c r="F30" s="70"/>
      <c r="G30" s="71"/>
      <c r="H30" s="72"/>
      <c r="I30" s="72"/>
      <c r="J30" s="72"/>
      <c r="K30" s="72"/>
    </row>
    <row r="31" spans="1:11" ht="12.75">
      <c r="A31" s="68" t="s">
        <v>52</v>
      </c>
      <c r="B31" s="64"/>
      <c r="C31" s="64"/>
      <c r="D31" s="64"/>
      <c r="E31" s="70">
        <v>0.6</v>
      </c>
      <c r="F31" s="70"/>
      <c r="G31" s="71"/>
      <c r="H31" s="72"/>
      <c r="I31" s="72"/>
      <c r="J31" s="72"/>
      <c r="K31" s="72"/>
    </row>
    <row r="32" spans="1:11" ht="12.75">
      <c r="A32" s="68" t="s">
        <v>53</v>
      </c>
      <c r="B32" s="64"/>
      <c r="C32" s="64"/>
      <c r="D32" s="64"/>
      <c r="E32" s="70">
        <v>0.4</v>
      </c>
      <c r="F32" s="70"/>
      <c r="G32" s="71"/>
      <c r="H32" s="72"/>
      <c r="I32" s="72"/>
      <c r="J32" s="72"/>
      <c r="K32" s="72"/>
    </row>
    <row r="33" spans="1:11" ht="12.75">
      <c r="A33" s="68" t="s">
        <v>54</v>
      </c>
      <c r="B33" s="64"/>
      <c r="C33" s="64">
        <v>2.1</v>
      </c>
      <c r="D33" s="64">
        <v>2.1</v>
      </c>
      <c r="E33" s="70">
        <v>11.6</v>
      </c>
      <c r="F33" s="70"/>
      <c r="G33" s="71">
        <f aca="true" t="shared" si="3" ref="G33:G67">E33/C33</f>
        <v>5.523809523809524</v>
      </c>
      <c r="H33" s="72"/>
      <c r="I33" s="72"/>
      <c r="J33" s="72" t="s">
        <v>16</v>
      </c>
      <c r="K33" s="72" t="s">
        <v>16</v>
      </c>
    </row>
    <row r="34" spans="1:11" ht="12.75">
      <c r="A34" s="68" t="s">
        <v>55</v>
      </c>
      <c r="B34" s="64"/>
      <c r="C34" s="64">
        <v>2.7</v>
      </c>
      <c r="D34" s="64">
        <v>2.7</v>
      </c>
      <c r="E34" s="70">
        <v>10.1</v>
      </c>
      <c r="F34" s="70"/>
      <c r="G34" s="71">
        <f t="shared" si="3"/>
        <v>3.7407407407407405</v>
      </c>
      <c r="H34" s="16"/>
      <c r="I34" s="16"/>
      <c r="J34" s="72" t="s">
        <v>16</v>
      </c>
      <c r="K34" s="72" t="s">
        <v>16</v>
      </c>
    </row>
    <row r="35" spans="1:11" ht="12.75">
      <c r="A35" s="7" t="s">
        <v>10</v>
      </c>
      <c r="B35" s="28" t="s">
        <v>11</v>
      </c>
      <c r="C35" s="4">
        <f>C36+C37+C38+C39+C40+C41+C42+C43+C44</f>
        <v>1438.6999999999998</v>
      </c>
      <c r="D35" s="4">
        <f>D36+D37+D38+D39+D40+D41+D42+D43+D44</f>
        <v>1438.6999999999998</v>
      </c>
      <c r="E35" s="4">
        <f>E36+E37+E38+E39+E40+E41+E42+E43+E44</f>
        <v>104.4</v>
      </c>
      <c r="F35" s="4">
        <f>F36+F37+F38+F39+F40+F41+F42+F43+F44</f>
        <v>39.3</v>
      </c>
      <c r="G35" s="30">
        <f t="shared" si="3"/>
        <v>0.0725655105303399</v>
      </c>
      <c r="H35" s="16"/>
      <c r="I35" s="16"/>
      <c r="J35" s="15">
        <f aca="true" t="shared" si="4" ref="J35:J52">E35/C35</f>
        <v>0.0725655105303399</v>
      </c>
      <c r="K35" s="16">
        <f aca="true" t="shared" si="5" ref="K35:K52">E35/D35</f>
        <v>0.0725655105303399</v>
      </c>
    </row>
    <row r="36" spans="1:11" ht="12.75">
      <c r="A36" s="68" t="s">
        <v>47</v>
      </c>
      <c r="B36" s="64"/>
      <c r="C36" s="69">
        <v>152.9</v>
      </c>
      <c r="D36" s="69">
        <v>152.9</v>
      </c>
      <c r="E36" s="73">
        <v>4.7</v>
      </c>
      <c r="F36" s="73">
        <v>2</v>
      </c>
      <c r="G36" s="71">
        <f t="shared" si="3"/>
        <v>0.030739045127534337</v>
      </c>
      <c r="H36" s="72"/>
      <c r="I36" s="72"/>
      <c r="J36" s="72">
        <f t="shared" si="4"/>
        <v>0.030739045127534337</v>
      </c>
      <c r="K36" s="72">
        <f t="shared" si="5"/>
        <v>0.030739045127534337</v>
      </c>
    </row>
    <row r="37" spans="1:11" ht="12.75">
      <c r="A37" s="68" t="s">
        <v>48</v>
      </c>
      <c r="B37" s="64"/>
      <c r="C37" s="69">
        <v>69.8</v>
      </c>
      <c r="D37" s="69">
        <v>69.8</v>
      </c>
      <c r="E37" s="73">
        <v>3.2</v>
      </c>
      <c r="F37" s="73">
        <v>0.2</v>
      </c>
      <c r="G37" s="71">
        <f t="shared" si="3"/>
        <v>0.04584527220630373</v>
      </c>
      <c r="H37" s="72"/>
      <c r="I37" s="72"/>
      <c r="J37" s="72">
        <f t="shared" si="4"/>
        <v>0.04584527220630373</v>
      </c>
      <c r="K37" s="72">
        <f t="shared" si="5"/>
        <v>0.04584527220630373</v>
      </c>
    </row>
    <row r="38" spans="1:11" ht="12.75">
      <c r="A38" s="68" t="s">
        <v>49</v>
      </c>
      <c r="B38" s="64"/>
      <c r="C38" s="69">
        <v>174</v>
      </c>
      <c r="D38" s="69">
        <v>174</v>
      </c>
      <c r="E38" s="73">
        <v>13.3</v>
      </c>
      <c r="F38" s="73">
        <v>6.6</v>
      </c>
      <c r="G38" s="71">
        <f t="shared" si="3"/>
        <v>0.07643678160919541</v>
      </c>
      <c r="H38" s="72"/>
      <c r="I38" s="72"/>
      <c r="J38" s="72">
        <f t="shared" si="4"/>
        <v>0.07643678160919541</v>
      </c>
      <c r="K38" s="72">
        <f t="shared" si="5"/>
        <v>0.07643678160919541</v>
      </c>
    </row>
    <row r="39" spans="1:11" ht="12.75">
      <c r="A39" s="68" t="s">
        <v>50</v>
      </c>
      <c r="B39" s="64"/>
      <c r="C39" s="69">
        <v>87.6</v>
      </c>
      <c r="D39" s="69">
        <v>87.6</v>
      </c>
      <c r="E39" s="73">
        <v>7.7</v>
      </c>
      <c r="F39" s="73">
        <v>1.7</v>
      </c>
      <c r="G39" s="71">
        <f t="shared" si="3"/>
        <v>0.08789954337899544</v>
      </c>
      <c r="H39" s="72"/>
      <c r="I39" s="72"/>
      <c r="J39" s="72">
        <f t="shared" si="4"/>
        <v>0.08789954337899544</v>
      </c>
      <c r="K39" s="72">
        <f t="shared" si="5"/>
        <v>0.08789954337899544</v>
      </c>
    </row>
    <row r="40" spans="1:11" ht="12.75">
      <c r="A40" s="68" t="s">
        <v>51</v>
      </c>
      <c r="B40" s="64"/>
      <c r="C40" s="69">
        <v>44.3</v>
      </c>
      <c r="D40" s="69">
        <v>44.3</v>
      </c>
      <c r="E40" s="73">
        <v>0.9</v>
      </c>
      <c r="F40" s="73">
        <v>2.7</v>
      </c>
      <c r="G40" s="71">
        <f t="shared" si="3"/>
        <v>0.02031602708803612</v>
      </c>
      <c r="H40" s="72"/>
      <c r="I40" s="72"/>
      <c r="J40" s="72">
        <f t="shared" si="4"/>
        <v>0.02031602708803612</v>
      </c>
      <c r="K40" s="72">
        <f t="shared" si="5"/>
        <v>0.02031602708803612</v>
      </c>
    </row>
    <row r="41" spans="1:11" ht="12.75">
      <c r="A41" s="68" t="s">
        <v>52</v>
      </c>
      <c r="B41" s="64"/>
      <c r="C41" s="69">
        <v>44.4</v>
      </c>
      <c r="D41" s="69">
        <v>44.4</v>
      </c>
      <c r="E41" s="73">
        <v>2.8</v>
      </c>
      <c r="F41" s="73">
        <v>1.6</v>
      </c>
      <c r="G41" s="71">
        <f t="shared" si="3"/>
        <v>0.06306306306306306</v>
      </c>
      <c r="H41" s="72"/>
      <c r="I41" s="72"/>
      <c r="J41" s="72">
        <f t="shared" si="4"/>
        <v>0.06306306306306306</v>
      </c>
      <c r="K41" s="72">
        <f t="shared" si="5"/>
        <v>0.06306306306306306</v>
      </c>
    </row>
    <row r="42" spans="1:11" ht="12.75">
      <c r="A42" s="68" t="s">
        <v>53</v>
      </c>
      <c r="B42" s="64"/>
      <c r="C42" s="69">
        <v>42.3</v>
      </c>
      <c r="D42" s="69">
        <v>42.3</v>
      </c>
      <c r="E42" s="73">
        <v>6.5</v>
      </c>
      <c r="F42" s="73">
        <v>1.4</v>
      </c>
      <c r="G42" s="71">
        <f t="shared" si="3"/>
        <v>0.1536643026004728</v>
      </c>
      <c r="H42" s="72"/>
      <c r="I42" s="72"/>
      <c r="J42" s="72">
        <f t="shared" si="4"/>
        <v>0.1536643026004728</v>
      </c>
      <c r="K42" s="72">
        <f t="shared" si="5"/>
        <v>0.1536643026004728</v>
      </c>
    </row>
    <row r="43" spans="1:12" ht="12.75">
      <c r="A43" s="68" t="s">
        <v>54</v>
      </c>
      <c r="B43" s="64"/>
      <c r="C43" s="69">
        <v>83</v>
      </c>
      <c r="D43" s="69">
        <v>83</v>
      </c>
      <c r="E43" s="73">
        <v>1.2</v>
      </c>
      <c r="F43" s="73">
        <v>1.9</v>
      </c>
      <c r="G43" s="71">
        <f t="shared" si="3"/>
        <v>0.014457831325301203</v>
      </c>
      <c r="H43" s="72"/>
      <c r="I43" s="72"/>
      <c r="J43" s="72">
        <f t="shared" si="4"/>
        <v>0.014457831325301203</v>
      </c>
      <c r="K43" s="72">
        <f t="shared" si="5"/>
        <v>0.014457831325301203</v>
      </c>
      <c r="L43" s="80"/>
    </row>
    <row r="44" spans="1:12" ht="12.75">
      <c r="A44" s="68" t="s">
        <v>55</v>
      </c>
      <c r="B44" s="64"/>
      <c r="C44" s="69">
        <v>740.4</v>
      </c>
      <c r="D44" s="69">
        <v>740.4</v>
      </c>
      <c r="E44" s="73">
        <v>64.1</v>
      </c>
      <c r="F44" s="73">
        <v>21.2</v>
      </c>
      <c r="G44" s="71">
        <f t="shared" si="3"/>
        <v>0.08657482441923284</v>
      </c>
      <c r="H44" s="72"/>
      <c r="I44" s="72"/>
      <c r="J44" s="72">
        <f t="shared" si="4"/>
        <v>0.08657482441923284</v>
      </c>
      <c r="K44" s="72">
        <f t="shared" si="5"/>
        <v>0.08657482441923284</v>
      </c>
      <c r="L44" s="80"/>
    </row>
    <row r="45" spans="1:249" ht="12.75">
      <c r="A45" s="7" t="s">
        <v>115</v>
      </c>
      <c r="B45" s="3" t="s">
        <v>116</v>
      </c>
      <c r="C45" s="4">
        <f>C46+C47+C48+C49+C50+C51+C52+C53+C54</f>
        <v>4110.8</v>
      </c>
      <c r="D45" s="4">
        <f>D46+D47+D48+D49+D50+D51+D52+D53+D54</f>
        <v>4110.8</v>
      </c>
      <c r="E45" s="4">
        <f>E46+E47+E48+E49+E50+E51+E52+E53+E54</f>
        <v>2861.6000000000004</v>
      </c>
      <c r="F45" s="4">
        <f>F46+F47+F48+F49+F50+F51+F52+F53+F54</f>
        <v>180.5</v>
      </c>
      <c r="G45" s="5">
        <f t="shared" si="3"/>
        <v>0.6961175440303591</v>
      </c>
      <c r="H45" s="16" t="e">
        <f>E45/#REF!</f>
        <v>#REF!</v>
      </c>
      <c r="I45" s="16" t="e">
        <f>E45/#REF!</f>
        <v>#REF!</v>
      </c>
      <c r="J45" s="15">
        <f t="shared" si="4"/>
        <v>0.6961175440303591</v>
      </c>
      <c r="K45" s="16">
        <f t="shared" si="5"/>
        <v>0.6961175440303591</v>
      </c>
      <c r="L45" s="80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8"/>
      <c r="FX45" s="8"/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8"/>
      <c r="GM45" s="8"/>
      <c r="GN45" s="8"/>
      <c r="GO45" s="8"/>
      <c r="GP45" s="8"/>
      <c r="GQ45" s="8"/>
      <c r="GR45" s="8"/>
      <c r="GS45" s="8"/>
      <c r="GT45" s="8"/>
      <c r="GU45" s="8"/>
      <c r="GV45" s="8"/>
      <c r="GW45" s="8"/>
      <c r="GX45" s="8"/>
      <c r="GY45" s="8"/>
      <c r="GZ45" s="8"/>
      <c r="HA45" s="8"/>
      <c r="HB45" s="8"/>
      <c r="HC45" s="8"/>
      <c r="HD45" s="8"/>
      <c r="HE45" s="8"/>
      <c r="HF45" s="8"/>
      <c r="HG45" s="8"/>
      <c r="HH45" s="8"/>
      <c r="HI45" s="8"/>
      <c r="HJ45" s="8"/>
      <c r="HK45" s="8"/>
      <c r="HL45" s="8"/>
      <c r="HM45" s="8"/>
      <c r="HN45" s="8"/>
      <c r="HO45" s="8"/>
      <c r="HP45" s="8"/>
      <c r="HQ45" s="8"/>
      <c r="HR45" s="8"/>
      <c r="HS45" s="8"/>
      <c r="HT45" s="8"/>
      <c r="HU45" s="8"/>
      <c r="HV45" s="8"/>
      <c r="HW45" s="8"/>
      <c r="HX45" s="8"/>
      <c r="HY45" s="8"/>
      <c r="HZ45" s="8"/>
      <c r="IA45" s="8"/>
      <c r="IB45" s="8"/>
      <c r="IC45" s="8"/>
      <c r="ID45" s="8"/>
      <c r="IE45" s="8"/>
      <c r="IF45" s="8"/>
      <c r="IG45" s="8"/>
      <c r="IH45" s="8"/>
      <c r="II45" s="8"/>
      <c r="IJ45" s="8"/>
      <c r="IK45" s="8"/>
      <c r="IL45" s="8"/>
      <c r="IM45" s="8"/>
      <c r="IN45" s="8"/>
      <c r="IO45" s="8"/>
    </row>
    <row r="46" spans="1:12" ht="12.75">
      <c r="A46" s="68" t="s">
        <v>47</v>
      </c>
      <c r="B46" s="64"/>
      <c r="C46" s="6">
        <v>188.3</v>
      </c>
      <c r="D46" s="6">
        <v>188.3</v>
      </c>
      <c r="E46" s="73">
        <v>76.9</v>
      </c>
      <c r="F46" s="73"/>
      <c r="G46" s="71">
        <f t="shared" si="3"/>
        <v>0.40839086563993626</v>
      </c>
      <c r="H46" s="72" t="e">
        <f>E46/#REF!</f>
        <v>#REF!</v>
      </c>
      <c r="I46" s="72" t="e">
        <f>E46/#REF!</f>
        <v>#REF!</v>
      </c>
      <c r="J46" s="72">
        <f t="shared" si="4"/>
        <v>0.40839086563993626</v>
      </c>
      <c r="K46" s="72">
        <f t="shared" si="5"/>
        <v>0.40839086563993626</v>
      </c>
      <c r="L46" s="80"/>
    </row>
    <row r="47" spans="1:12" ht="12.75">
      <c r="A47" s="68" t="s">
        <v>48</v>
      </c>
      <c r="B47" s="64"/>
      <c r="C47" s="6">
        <v>216.1</v>
      </c>
      <c r="D47" s="6">
        <v>216.1</v>
      </c>
      <c r="E47" s="73">
        <v>191.9</v>
      </c>
      <c r="F47" s="73">
        <v>2.8</v>
      </c>
      <c r="G47" s="71">
        <f t="shared" si="3"/>
        <v>0.8880148079592781</v>
      </c>
      <c r="H47" s="72" t="e">
        <f>E47/#REF!</f>
        <v>#REF!</v>
      </c>
      <c r="I47" s="72" t="e">
        <f>E47/#REF!</f>
        <v>#REF!</v>
      </c>
      <c r="J47" s="72">
        <f t="shared" si="4"/>
        <v>0.8880148079592781</v>
      </c>
      <c r="K47" s="72">
        <f t="shared" si="5"/>
        <v>0.8880148079592781</v>
      </c>
      <c r="L47" s="80"/>
    </row>
    <row r="48" spans="1:12" ht="12.75">
      <c r="A48" s="68" t="s">
        <v>49</v>
      </c>
      <c r="B48" s="64"/>
      <c r="C48" s="6">
        <v>189.4</v>
      </c>
      <c r="D48" s="6">
        <v>189.4</v>
      </c>
      <c r="E48" s="73">
        <v>90.3</v>
      </c>
      <c r="F48" s="73">
        <v>0.1</v>
      </c>
      <c r="G48" s="71">
        <f t="shared" si="3"/>
        <v>0.47676874340021114</v>
      </c>
      <c r="H48" s="72" t="e">
        <f>E48/#REF!</f>
        <v>#REF!</v>
      </c>
      <c r="I48" s="72" t="e">
        <f>E48/#REF!</f>
        <v>#REF!</v>
      </c>
      <c r="J48" s="72">
        <f t="shared" si="4"/>
        <v>0.47676874340021114</v>
      </c>
      <c r="K48" s="72">
        <f t="shared" si="5"/>
        <v>0.47676874340021114</v>
      </c>
      <c r="L48" s="81"/>
    </row>
    <row r="49" spans="1:12" ht="12.75">
      <c r="A49" s="68" t="s">
        <v>50</v>
      </c>
      <c r="B49" s="64"/>
      <c r="C49" s="6">
        <v>630.2</v>
      </c>
      <c r="D49" s="6">
        <v>630.2</v>
      </c>
      <c r="E49" s="73">
        <v>268.1</v>
      </c>
      <c r="F49" s="73">
        <v>27.2</v>
      </c>
      <c r="G49" s="71">
        <f t="shared" si="3"/>
        <v>0.42542050142811805</v>
      </c>
      <c r="H49" s="72" t="e">
        <f>E49/#REF!</f>
        <v>#REF!</v>
      </c>
      <c r="I49" s="72" t="e">
        <f>E49/#REF!</f>
        <v>#REF!</v>
      </c>
      <c r="J49" s="72">
        <f t="shared" si="4"/>
        <v>0.42542050142811805</v>
      </c>
      <c r="K49" s="72">
        <f t="shared" si="5"/>
        <v>0.42542050142811805</v>
      </c>
      <c r="L49" s="80"/>
    </row>
    <row r="50" spans="1:12" ht="12.75">
      <c r="A50" s="68" t="s">
        <v>51</v>
      </c>
      <c r="B50" s="64"/>
      <c r="C50" s="6">
        <v>64.2</v>
      </c>
      <c r="D50" s="6">
        <v>64.2</v>
      </c>
      <c r="E50" s="73">
        <v>30.4</v>
      </c>
      <c r="F50" s="73"/>
      <c r="G50" s="71">
        <f t="shared" si="3"/>
        <v>0.47352024922118374</v>
      </c>
      <c r="H50" s="72" t="e">
        <f>E50/#REF!</f>
        <v>#REF!</v>
      </c>
      <c r="I50" s="72" t="e">
        <f>E50/#REF!</f>
        <v>#REF!</v>
      </c>
      <c r="J50" s="72">
        <f t="shared" si="4"/>
        <v>0.47352024922118374</v>
      </c>
      <c r="K50" s="72">
        <f t="shared" si="5"/>
        <v>0.47352024922118374</v>
      </c>
      <c r="L50" s="80"/>
    </row>
    <row r="51" spans="1:12" ht="12.75">
      <c r="A51" s="68" t="s">
        <v>52</v>
      </c>
      <c r="B51" s="64"/>
      <c r="C51" s="6">
        <v>9.6</v>
      </c>
      <c r="D51" s="6">
        <v>9.6</v>
      </c>
      <c r="E51" s="73">
        <v>0.6</v>
      </c>
      <c r="F51" s="73"/>
      <c r="G51" s="71">
        <f t="shared" si="3"/>
        <v>0.0625</v>
      </c>
      <c r="H51" s="72" t="e">
        <f>E51/#REF!</f>
        <v>#REF!</v>
      </c>
      <c r="I51" s="72" t="e">
        <f>E51/#REF!</f>
        <v>#REF!</v>
      </c>
      <c r="J51" s="72">
        <f t="shared" si="4"/>
        <v>0.0625</v>
      </c>
      <c r="K51" s="72">
        <f t="shared" si="5"/>
        <v>0.0625</v>
      </c>
      <c r="L51" s="80"/>
    </row>
    <row r="52" spans="1:12" ht="12.75">
      <c r="A52" s="68" t="s">
        <v>53</v>
      </c>
      <c r="B52" s="64"/>
      <c r="C52" s="6">
        <v>24.6</v>
      </c>
      <c r="D52" s="6">
        <v>24.6</v>
      </c>
      <c r="E52" s="73"/>
      <c r="F52" s="73"/>
      <c r="G52" s="71">
        <f t="shared" si="3"/>
        <v>0</v>
      </c>
      <c r="H52" s="72" t="e">
        <f>E52/#REF!</f>
        <v>#REF!</v>
      </c>
      <c r="I52" s="72" t="e">
        <f>E52/#REF!</f>
        <v>#REF!</v>
      </c>
      <c r="J52" s="72">
        <f t="shared" si="4"/>
        <v>0</v>
      </c>
      <c r="K52" s="72">
        <f t="shared" si="5"/>
        <v>0</v>
      </c>
      <c r="L52" s="81"/>
    </row>
    <row r="53" spans="1:249" ht="12.75">
      <c r="A53" s="68" t="s">
        <v>54</v>
      </c>
      <c r="B53" s="64"/>
      <c r="C53" s="73">
        <v>64.6</v>
      </c>
      <c r="D53" s="73">
        <v>64.6</v>
      </c>
      <c r="E53" s="73">
        <v>-9.4</v>
      </c>
      <c r="F53" s="73"/>
      <c r="G53" s="71">
        <f t="shared" si="3"/>
        <v>-0.1455108359133127</v>
      </c>
      <c r="H53" s="72" t="e">
        <f>E53/#REF!</f>
        <v>#REF!</v>
      </c>
      <c r="I53" s="72" t="e">
        <f>E53/#REF!</f>
        <v>#REF!</v>
      </c>
      <c r="J53" s="72"/>
      <c r="K53" s="72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  <c r="IE53" s="9"/>
      <c r="IF53" s="9"/>
      <c r="IG53" s="9"/>
      <c r="IH53" s="9"/>
      <c r="II53" s="9"/>
      <c r="IJ53" s="9"/>
      <c r="IK53" s="9"/>
      <c r="IL53" s="9"/>
      <c r="IM53" s="9"/>
      <c r="IN53" s="9"/>
      <c r="IO53" s="9"/>
    </row>
    <row r="54" spans="1:11" ht="12.75">
      <c r="A54" s="68" t="s">
        <v>55</v>
      </c>
      <c r="B54" s="64"/>
      <c r="C54" s="6">
        <v>2723.8</v>
      </c>
      <c r="D54" s="6">
        <v>2723.8</v>
      </c>
      <c r="E54" s="73">
        <v>2212.8</v>
      </c>
      <c r="F54" s="73">
        <v>150.4</v>
      </c>
      <c r="G54" s="71">
        <f t="shared" si="3"/>
        <v>0.8123944489316396</v>
      </c>
      <c r="H54" s="72" t="e">
        <f>E54/#REF!</f>
        <v>#REF!</v>
      </c>
      <c r="I54" s="72" t="e">
        <f>E54/#REF!</f>
        <v>#REF!</v>
      </c>
      <c r="J54" s="72">
        <f aca="true" t="shared" si="6" ref="J54:J67">E54/C54</f>
        <v>0.8123944489316396</v>
      </c>
      <c r="K54" s="72">
        <f aca="true" t="shared" si="7" ref="K54:K67">E54/D54</f>
        <v>0.8123944489316396</v>
      </c>
    </row>
    <row r="55" spans="1:249" ht="12.75">
      <c r="A55" s="7" t="s">
        <v>117</v>
      </c>
      <c r="B55" s="3" t="s">
        <v>99</v>
      </c>
      <c r="C55" s="4">
        <f>C56+C57+C58+C59+C60+C61+C62+C63+C64</f>
        <v>4889</v>
      </c>
      <c r="D55" s="4">
        <f>D56+D57+D58+D59+D60+D61+D62+D63+D64</f>
        <v>4889</v>
      </c>
      <c r="E55" s="4">
        <f>E56+E57+E58+E59+E60+E61+E62+E63+E64</f>
        <v>176.5</v>
      </c>
      <c r="F55" s="4">
        <f>F56+F57+F58+F59+F60+F61+F62+F63+F64</f>
        <v>64.1</v>
      </c>
      <c r="G55" s="5">
        <f t="shared" si="3"/>
        <v>0.036101452239721825</v>
      </c>
      <c r="H55" s="16" t="e">
        <f>E55/#REF!</f>
        <v>#REF!</v>
      </c>
      <c r="I55" s="16" t="e">
        <f>E55/#REF!</f>
        <v>#REF!</v>
      </c>
      <c r="J55" s="15">
        <f t="shared" si="6"/>
        <v>0.036101452239721825</v>
      </c>
      <c r="K55" s="16">
        <f t="shared" si="7"/>
        <v>0.036101452239721825</v>
      </c>
      <c r="L55" s="80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/>
      <c r="HB55" s="8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8"/>
      <c r="HQ55" s="8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  <c r="IC55" s="8"/>
      <c r="ID55" s="8"/>
      <c r="IE55" s="8"/>
      <c r="IF55" s="8"/>
      <c r="IG55" s="8"/>
      <c r="IH55" s="8"/>
      <c r="II55" s="8"/>
      <c r="IJ55" s="8"/>
      <c r="IK55" s="8"/>
      <c r="IL55" s="8"/>
      <c r="IM55" s="8"/>
      <c r="IN55" s="8"/>
      <c r="IO55" s="8"/>
    </row>
    <row r="56" spans="1:12" ht="12.75">
      <c r="A56" s="68" t="s">
        <v>47</v>
      </c>
      <c r="B56" s="64"/>
      <c r="C56" s="6">
        <v>553</v>
      </c>
      <c r="D56" s="6">
        <v>553</v>
      </c>
      <c r="E56" s="73">
        <v>7.1</v>
      </c>
      <c r="F56" s="73">
        <v>11.7</v>
      </c>
      <c r="G56" s="71">
        <f t="shared" si="3"/>
        <v>0.012839059674502712</v>
      </c>
      <c r="H56" s="72" t="e">
        <f>E56/#REF!</f>
        <v>#REF!</v>
      </c>
      <c r="I56" s="72" t="e">
        <f>E56/#REF!</f>
        <v>#REF!</v>
      </c>
      <c r="J56" s="72">
        <f t="shared" si="6"/>
        <v>0.012839059674502712</v>
      </c>
      <c r="K56" s="72">
        <f t="shared" si="7"/>
        <v>0.012839059674502712</v>
      </c>
      <c r="L56" s="80"/>
    </row>
    <row r="57" spans="1:12" ht="12.75">
      <c r="A57" s="68" t="s">
        <v>48</v>
      </c>
      <c r="B57" s="64"/>
      <c r="C57" s="6">
        <v>185</v>
      </c>
      <c r="D57" s="6">
        <v>185</v>
      </c>
      <c r="E57" s="73">
        <v>14.3</v>
      </c>
      <c r="F57" s="73">
        <v>3</v>
      </c>
      <c r="G57" s="71">
        <f t="shared" si="3"/>
        <v>0.0772972972972973</v>
      </c>
      <c r="H57" s="72" t="e">
        <f>E57/#REF!</f>
        <v>#REF!</v>
      </c>
      <c r="I57" s="72" t="e">
        <f>E57/#REF!</f>
        <v>#REF!</v>
      </c>
      <c r="J57" s="72">
        <f t="shared" si="6"/>
        <v>0.0772972972972973</v>
      </c>
      <c r="K57" s="72">
        <f t="shared" si="7"/>
        <v>0.0772972972972973</v>
      </c>
      <c r="L57" s="80"/>
    </row>
    <row r="58" spans="1:12" ht="12.75">
      <c r="A58" s="68" t="s">
        <v>49</v>
      </c>
      <c r="B58" s="64"/>
      <c r="C58" s="6">
        <v>412</v>
      </c>
      <c r="D58" s="6">
        <v>412</v>
      </c>
      <c r="E58" s="73">
        <v>12</v>
      </c>
      <c r="F58" s="73">
        <v>4.2</v>
      </c>
      <c r="G58" s="71">
        <f t="shared" si="3"/>
        <v>0.02912621359223301</v>
      </c>
      <c r="H58" s="72" t="e">
        <f>E58/#REF!</f>
        <v>#REF!</v>
      </c>
      <c r="I58" s="72" t="e">
        <f>E58/#REF!</f>
        <v>#REF!</v>
      </c>
      <c r="J58" s="72">
        <f t="shared" si="6"/>
        <v>0.02912621359223301</v>
      </c>
      <c r="K58" s="72">
        <f t="shared" si="7"/>
        <v>0.02912621359223301</v>
      </c>
      <c r="L58" s="81"/>
    </row>
    <row r="59" spans="1:12" ht="12.75">
      <c r="A59" s="68" t="s">
        <v>50</v>
      </c>
      <c r="B59" s="64"/>
      <c r="C59" s="6">
        <v>510</v>
      </c>
      <c r="D59" s="6">
        <v>510</v>
      </c>
      <c r="E59" s="73">
        <v>7.7</v>
      </c>
      <c r="F59" s="73">
        <v>4.6</v>
      </c>
      <c r="G59" s="71">
        <f t="shared" si="3"/>
        <v>0.015098039215686275</v>
      </c>
      <c r="H59" s="72" t="e">
        <f>E59/#REF!</f>
        <v>#REF!</v>
      </c>
      <c r="I59" s="72" t="e">
        <f>E59/#REF!</f>
        <v>#REF!</v>
      </c>
      <c r="J59" s="72">
        <f t="shared" si="6"/>
        <v>0.015098039215686275</v>
      </c>
      <c r="K59" s="72">
        <f t="shared" si="7"/>
        <v>0.015098039215686275</v>
      </c>
      <c r="L59" s="80"/>
    </row>
    <row r="60" spans="1:12" ht="12.75">
      <c r="A60" s="68" t="s">
        <v>51</v>
      </c>
      <c r="B60" s="64"/>
      <c r="C60" s="6">
        <v>191</v>
      </c>
      <c r="D60" s="6">
        <v>191</v>
      </c>
      <c r="E60" s="73">
        <v>2.8</v>
      </c>
      <c r="F60" s="73">
        <v>1.3</v>
      </c>
      <c r="G60" s="71">
        <f t="shared" si="3"/>
        <v>0.014659685863874344</v>
      </c>
      <c r="H60" s="72" t="e">
        <f>E60/#REF!</f>
        <v>#REF!</v>
      </c>
      <c r="I60" s="72" t="e">
        <f>E60/#REF!</f>
        <v>#REF!</v>
      </c>
      <c r="J60" s="72">
        <f t="shared" si="6"/>
        <v>0.014659685863874344</v>
      </c>
      <c r="K60" s="72">
        <f t="shared" si="7"/>
        <v>0.014659685863874344</v>
      </c>
      <c r="L60" s="80"/>
    </row>
    <row r="61" spans="1:12" ht="12.75">
      <c r="A61" s="68" t="s">
        <v>52</v>
      </c>
      <c r="B61" s="64"/>
      <c r="C61" s="6">
        <v>394</v>
      </c>
      <c r="D61" s="6">
        <v>394</v>
      </c>
      <c r="E61" s="73">
        <v>6.2</v>
      </c>
      <c r="F61" s="73">
        <v>9.7</v>
      </c>
      <c r="G61" s="71">
        <f t="shared" si="3"/>
        <v>0.015736040609137057</v>
      </c>
      <c r="H61" s="72" t="e">
        <f>E61/#REF!</f>
        <v>#REF!</v>
      </c>
      <c r="I61" s="72" t="e">
        <f>E61/#REF!</f>
        <v>#REF!</v>
      </c>
      <c r="J61" s="72">
        <f t="shared" si="6"/>
        <v>0.015736040609137057</v>
      </c>
      <c r="K61" s="72">
        <f t="shared" si="7"/>
        <v>0.015736040609137057</v>
      </c>
      <c r="L61" s="80"/>
    </row>
    <row r="62" spans="1:12" ht="12.75">
      <c r="A62" s="68" t="s">
        <v>53</v>
      </c>
      <c r="B62" s="64"/>
      <c r="C62" s="6">
        <v>133</v>
      </c>
      <c r="D62" s="6">
        <v>133</v>
      </c>
      <c r="E62" s="73">
        <v>4.6</v>
      </c>
      <c r="F62" s="73">
        <v>1.4</v>
      </c>
      <c r="G62" s="71">
        <f t="shared" si="3"/>
        <v>0.03458646616541353</v>
      </c>
      <c r="H62" s="72" t="e">
        <f>E62/#REF!</f>
        <v>#REF!</v>
      </c>
      <c r="I62" s="72" t="e">
        <f>E62/#REF!</f>
        <v>#REF!</v>
      </c>
      <c r="J62" s="72">
        <f t="shared" si="6"/>
        <v>0.03458646616541353</v>
      </c>
      <c r="K62" s="72">
        <f t="shared" si="7"/>
        <v>0.03458646616541353</v>
      </c>
      <c r="L62" s="81"/>
    </row>
    <row r="63" spans="1:249" ht="12.75">
      <c r="A63" s="68" t="s">
        <v>54</v>
      </c>
      <c r="B63" s="64"/>
      <c r="C63" s="73">
        <v>552</v>
      </c>
      <c r="D63" s="73">
        <v>552</v>
      </c>
      <c r="E63" s="73">
        <v>93.7</v>
      </c>
      <c r="F63" s="73">
        <v>1.7</v>
      </c>
      <c r="G63" s="71">
        <f t="shared" si="3"/>
        <v>0.1697463768115942</v>
      </c>
      <c r="H63" s="72" t="e">
        <f>E63/#REF!</f>
        <v>#REF!</v>
      </c>
      <c r="I63" s="72" t="e">
        <f>E63/#REF!</f>
        <v>#REF!</v>
      </c>
      <c r="J63" s="72">
        <f t="shared" si="6"/>
        <v>0.1697463768115942</v>
      </c>
      <c r="K63" s="72">
        <f t="shared" si="7"/>
        <v>0.1697463768115942</v>
      </c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  <c r="GT63" s="9"/>
      <c r="GU63" s="9"/>
      <c r="GV63" s="9"/>
      <c r="GW63" s="9"/>
      <c r="GX63" s="9"/>
      <c r="GY63" s="9"/>
      <c r="GZ63" s="9"/>
      <c r="HA63" s="9"/>
      <c r="HB63" s="9"/>
      <c r="HC63" s="9"/>
      <c r="HD63" s="9"/>
      <c r="HE63" s="9"/>
      <c r="HF63" s="9"/>
      <c r="HG63" s="9"/>
      <c r="HH63" s="9"/>
      <c r="HI63" s="9"/>
      <c r="HJ63" s="9"/>
      <c r="HK63" s="9"/>
      <c r="HL63" s="9"/>
      <c r="HM63" s="9"/>
      <c r="HN63" s="9"/>
      <c r="HO63" s="9"/>
      <c r="HP63" s="9"/>
      <c r="HQ63" s="9"/>
      <c r="HR63" s="9"/>
      <c r="HS63" s="9"/>
      <c r="HT63" s="9"/>
      <c r="HU63" s="9"/>
      <c r="HV63" s="9"/>
      <c r="HW63" s="9"/>
      <c r="HX63" s="9"/>
      <c r="HY63" s="9"/>
      <c r="HZ63" s="9"/>
      <c r="IA63" s="9"/>
      <c r="IB63" s="9"/>
      <c r="IC63" s="9"/>
      <c r="ID63" s="9"/>
      <c r="IE63" s="9"/>
      <c r="IF63" s="9"/>
      <c r="IG63" s="9"/>
      <c r="IH63" s="9"/>
      <c r="II63" s="9"/>
      <c r="IJ63" s="9"/>
      <c r="IK63" s="9"/>
      <c r="IL63" s="9"/>
      <c r="IM63" s="9"/>
      <c r="IN63" s="9"/>
      <c r="IO63" s="9"/>
    </row>
    <row r="64" spans="1:11" ht="12.75">
      <c r="A64" s="68" t="s">
        <v>55</v>
      </c>
      <c r="B64" s="64"/>
      <c r="C64" s="6">
        <v>1959</v>
      </c>
      <c r="D64" s="6">
        <v>1959</v>
      </c>
      <c r="E64" s="73">
        <v>28.1</v>
      </c>
      <c r="F64" s="73">
        <v>26.5</v>
      </c>
      <c r="G64" s="71">
        <f t="shared" si="3"/>
        <v>0.014344053088310363</v>
      </c>
      <c r="H64" s="72" t="e">
        <f>E64/#REF!</f>
        <v>#REF!</v>
      </c>
      <c r="I64" s="72" t="e">
        <f>E64/#REF!</f>
        <v>#REF!</v>
      </c>
      <c r="J64" s="72">
        <f t="shared" si="6"/>
        <v>0.014344053088310363</v>
      </c>
      <c r="K64" s="72">
        <f t="shared" si="7"/>
        <v>0.014344053088310363</v>
      </c>
    </row>
    <row r="65" spans="1:11" ht="12.75">
      <c r="A65" s="117" t="s">
        <v>17</v>
      </c>
      <c r="B65" s="118"/>
      <c r="C65" s="13">
        <f>C5+C15+C25+C35+C45+C55</f>
        <v>32141.2</v>
      </c>
      <c r="D65" s="13">
        <f>D5+D15+D25+D35+D45+D55</f>
        <v>32141.2</v>
      </c>
      <c r="E65" s="13">
        <f>E5+E15+E25+E35+E45+E55</f>
        <v>12295.299999999997</v>
      </c>
      <c r="F65" s="13">
        <f>F5+F15+F25+F35+F45+F55</f>
        <v>1580.9999999999998</v>
      </c>
      <c r="G65" s="14">
        <f t="shared" si="3"/>
        <v>0.38254016651525136</v>
      </c>
      <c r="H65" s="14" t="e">
        <f>E65/#REF!</f>
        <v>#REF!</v>
      </c>
      <c r="I65" s="14" t="e">
        <f>E65/#REF!</f>
        <v>#REF!</v>
      </c>
      <c r="J65" s="26">
        <f t="shared" si="6"/>
        <v>0.38254016651525136</v>
      </c>
      <c r="K65" s="26">
        <f t="shared" si="7"/>
        <v>0.38254016651525136</v>
      </c>
    </row>
    <row r="66" spans="1:11" ht="12.75">
      <c r="A66" s="7" t="s">
        <v>88</v>
      </c>
      <c r="B66" s="28" t="s">
        <v>18</v>
      </c>
      <c r="C66" s="4">
        <f>C67</f>
        <v>1742.4</v>
      </c>
      <c r="D66" s="4">
        <f>D67</f>
        <v>1742.4</v>
      </c>
      <c r="E66" s="4">
        <f>E67</f>
        <v>921.3</v>
      </c>
      <c r="F66" s="4">
        <f>F67</f>
        <v>16.4</v>
      </c>
      <c r="G66" s="5">
        <f t="shared" si="3"/>
        <v>0.5287534435261707</v>
      </c>
      <c r="H66" s="5" t="e">
        <f>E66/#REF!</f>
        <v>#REF!</v>
      </c>
      <c r="I66" s="5" t="e">
        <f>E66/#REF!</f>
        <v>#REF!</v>
      </c>
      <c r="J66" s="15">
        <f t="shared" si="6"/>
        <v>0.5287534435261707</v>
      </c>
      <c r="K66" s="16">
        <f t="shared" si="7"/>
        <v>0.5287534435261707</v>
      </c>
    </row>
    <row r="67" spans="1:11" ht="12.75">
      <c r="A67" s="68" t="s">
        <v>55</v>
      </c>
      <c r="B67" s="64"/>
      <c r="C67" s="6">
        <v>1742.4</v>
      </c>
      <c r="D67" s="6">
        <v>1742.4</v>
      </c>
      <c r="E67" s="73">
        <v>921.3</v>
      </c>
      <c r="F67" s="70">
        <v>16.4</v>
      </c>
      <c r="G67" s="71">
        <f t="shared" si="3"/>
        <v>0.5287534435261707</v>
      </c>
      <c r="H67" s="71" t="e">
        <f>E67/#REF!</f>
        <v>#REF!</v>
      </c>
      <c r="I67" s="71" t="e">
        <f>E67/#REF!</f>
        <v>#REF!</v>
      </c>
      <c r="J67" s="72">
        <f t="shared" si="6"/>
        <v>0.5287534435261707</v>
      </c>
      <c r="K67" s="72">
        <f t="shared" si="7"/>
        <v>0.5287534435261707</v>
      </c>
    </row>
    <row r="68" spans="1:249" ht="12.75">
      <c r="A68" s="10" t="s">
        <v>91</v>
      </c>
      <c r="B68" s="88" t="s">
        <v>92</v>
      </c>
      <c r="C68" s="12"/>
      <c r="D68" s="12"/>
      <c r="E68" s="12">
        <f>E69</f>
        <v>1.5</v>
      </c>
      <c r="F68" s="89"/>
      <c r="G68" s="30"/>
      <c r="H68" s="30"/>
      <c r="I68" s="30"/>
      <c r="J68" s="15"/>
      <c r="K68" s="15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  <c r="IA68" s="9"/>
      <c r="IB68" s="9"/>
      <c r="IC68" s="9"/>
      <c r="ID68" s="9"/>
      <c r="IE68" s="9"/>
      <c r="IF68" s="9"/>
      <c r="IG68" s="9"/>
      <c r="IH68" s="9"/>
      <c r="II68" s="9"/>
      <c r="IJ68" s="9"/>
      <c r="IK68" s="9"/>
      <c r="IL68" s="9"/>
      <c r="IM68" s="9"/>
      <c r="IN68" s="9"/>
      <c r="IO68" s="9"/>
    </row>
    <row r="69" spans="1:11" ht="12.75">
      <c r="A69" s="68" t="s">
        <v>55</v>
      </c>
      <c r="B69" s="74"/>
      <c r="C69" s="6"/>
      <c r="D69" s="6"/>
      <c r="E69" s="73">
        <v>1.5</v>
      </c>
      <c r="F69" s="70"/>
      <c r="G69" s="71"/>
      <c r="H69" s="71"/>
      <c r="I69" s="71"/>
      <c r="J69" s="72"/>
      <c r="K69" s="72"/>
    </row>
    <row r="70" spans="1:11" ht="12.75">
      <c r="A70" s="7" t="s">
        <v>89</v>
      </c>
      <c r="B70" s="27" t="s">
        <v>56</v>
      </c>
      <c r="C70" s="4">
        <f>C71</f>
        <v>100</v>
      </c>
      <c r="D70" s="4">
        <f>D71</f>
        <v>100</v>
      </c>
      <c r="E70" s="4">
        <f>E71</f>
        <v>29.3</v>
      </c>
      <c r="F70" s="4">
        <f>F71</f>
        <v>181.9</v>
      </c>
      <c r="G70" s="5">
        <f>E70/C70</f>
        <v>0.293</v>
      </c>
      <c r="H70" s="16" t="s">
        <v>16</v>
      </c>
      <c r="I70" s="16" t="s">
        <v>16</v>
      </c>
      <c r="J70" s="15">
        <f>E70/C70</f>
        <v>0.293</v>
      </c>
      <c r="K70" s="16">
        <f>E70/D70</f>
        <v>0.293</v>
      </c>
    </row>
    <row r="71" spans="1:11" ht="12.75">
      <c r="A71" s="68" t="s">
        <v>55</v>
      </c>
      <c r="B71" s="74"/>
      <c r="C71" s="6">
        <v>100</v>
      </c>
      <c r="D71" s="6">
        <v>100</v>
      </c>
      <c r="E71" s="73">
        <v>29.3</v>
      </c>
      <c r="F71" s="70">
        <v>181.9</v>
      </c>
      <c r="G71" s="71">
        <f>E71/C71</f>
        <v>0.293</v>
      </c>
      <c r="H71" s="72"/>
      <c r="I71" s="72"/>
      <c r="J71" s="72">
        <f>E71/C71</f>
        <v>0.293</v>
      </c>
      <c r="K71" s="72">
        <f>E71/D71</f>
        <v>0.293</v>
      </c>
    </row>
    <row r="72" spans="1:11" ht="12.75">
      <c r="A72" s="7" t="s">
        <v>119</v>
      </c>
      <c r="B72" s="88" t="s">
        <v>27</v>
      </c>
      <c r="C72" s="12"/>
      <c r="D72" s="12"/>
      <c r="E72" s="12">
        <f>E73</f>
        <v>0</v>
      </c>
      <c r="F72" s="89"/>
      <c r="G72" s="30"/>
      <c r="H72" s="15"/>
      <c r="I72" s="15"/>
      <c r="J72" s="15"/>
      <c r="K72" s="15"/>
    </row>
    <row r="73" spans="1:11" ht="12.75">
      <c r="A73" s="68" t="s">
        <v>120</v>
      </c>
      <c r="B73" s="74"/>
      <c r="C73" s="6"/>
      <c r="D73" s="6"/>
      <c r="E73" s="73">
        <v>0</v>
      </c>
      <c r="F73" s="70"/>
      <c r="G73" s="71"/>
      <c r="H73" s="72"/>
      <c r="I73" s="72"/>
      <c r="J73" s="72"/>
      <c r="K73" s="72"/>
    </row>
    <row r="74" spans="1:11" ht="12.75">
      <c r="A74" s="96"/>
      <c r="B74" s="74"/>
      <c r="C74" s="6"/>
      <c r="D74" s="6"/>
      <c r="E74" s="73"/>
      <c r="F74" s="70"/>
      <c r="G74" s="71"/>
      <c r="H74" s="72"/>
      <c r="I74" s="72"/>
      <c r="J74" s="72"/>
      <c r="K74" s="72"/>
    </row>
    <row r="75" spans="1:11" ht="12.75">
      <c r="A75" s="117" t="s">
        <v>28</v>
      </c>
      <c r="B75" s="118"/>
      <c r="C75" s="13">
        <f>C66+C70</f>
        <v>1842.4</v>
      </c>
      <c r="D75" s="13">
        <f>D66+D70</f>
        <v>1842.4</v>
      </c>
      <c r="E75" s="13">
        <f>E66+E70+E68+E72</f>
        <v>952.0999999999999</v>
      </c>
      <c r="F75" s="13">
        <f>F66+F70</f>
        <v>198.3</v>
      </c>
      <c r="G75" s="14">
        <f aca="true" t="shared" si="8" ref="G75:G94">E75/C75</f>
        <v>0.5167716022579244</v>
      </c>
      <c r="H75" s="16" t="s">
        <v>16</v>
      </c>
      <c r="I75" s="16" t="s">
        <v>16</v>
      </c>
      <c r="J75" s="26">
        <f aca="true" t="shared" si="9" ref="J75:J94">E75/C75</f>
        <v>0.5167716022579244</v>
      </c>
      <c r="K75" s="26">
        <f aca="true" t="shared" si="10" ref="K75:K94">E75/D75</f>
        <v>0.5167716022579244</v>
      </c>
    </row>
    <row r="76" spans="1:11" ht="16.5">
      <c r="A76" s="119" t="s">
        <v>57</v>
      </c>
      <c r="B76" s="120"/>
      <c r="C76" s="17">
        <f>C77+C78+C79+C80+C81+C82+C83+C84+C85</f>
        <v>33983.600000000006</v>
      </c>
      <c r="D76" s="17">
        <f>D77+D78+D79+D80+D81+D82+D83+D84+D85</f>
        <v>33983.600000000006</v>
      </c>
      <c r="E76" s="17">
        <f>E77+E78+E79+E80+E81+E82+E83+E84+E85</f>
        <v>13247.400000000001</v>
      </c>
      <c r="F76" s="17">
        <f>F77+F78+F79+F80+F81+F82+F83+F84+F85</f>
        <v>1779.3</v>
      </c>
      <c r="G76" s="43">
        <f t="shared" si="8"/>
        <v>0.3898174413540649</v>
      </c>
      <c r="H76" s="43" t="e">
        <f>E76/#REF!</f>
        <v>#REF!</v>
      </c>
      <c r="I76" s="43" t="e">
        <f>E76/#REF!</f>
        <v>#REF!</v>
      </c>
      <c r="J76" s="87">
        <f t="shared" si="9"/>
        <v>0.3898174413540649</v>
      </c>
      <c r="K76" s="53">
        <f t="shared" si="10"/>
        <v>0.3898174413540649</v>
      </c>
    </row>
    <row r="77" spans="1:11" ht="12.75">
      <c r="A77" s="68" t="s">
        <v>47</v>
      </c>
      <c r="B77" s="64"/>
      <c r="C77" s="4">
        <f aca="true" t="shared" si="11" ref="C77:F83">C6+C16+C26+C36+C46+C56</f>
        <v>2491.2</v>
      </c>
      <c r="D77" s="4">
        <f t="shared" si="11"/>
        <v>2491.2</v>
      </c>
      <c r="E77" s="4">
        <f t="shared" si="11"/>
        <v>776.3000000000001</v>
      </c>
      <c r="F77" s="4">
        <f t="shared" si="11"/>
        <v>135.6</v>
      </c>
      <c r="G77" s="30">
        <f t="shared" si="8"/>
        <v>0.311616891457932</v>
      </c>
      <c r="H77" s="5" t="e">
        <f>E77/#REF!</f>
        <v>#REF!</v>
      </c>
      <c r="I77" s="5" t="e">
        <f>E77/#REF!</f>
        <v>#REF!</v>
      </c>
      <c r="J77" s="15">
        <f t="shared" si="9"/>
        <v>0.311616891457932</v>
      </c>
      <c r="K77" s="16">
        <f t="shared" si="10"/>
        <v>0.311616891457932</v>
      </c>
    </row>
    <row r="78" spans="1:11" ht="12.75">
      <c r="A78" s="68" t="s">
        <v>48</v>
      </c>
      <c r="B78" s="64"/>
      <c r="C78" s="4">
        <f t="shared" si="11"/>
        <v>1208.8000000000002</v>
      </c>
      <c r="D78" s="4">
        <f t="shared" si="11"/>
        <v>1208.8000000000002</v>
      </c>
      <c r="E78" s="4">
        <f t="shared" si="11"/>
        <v>553.1999999999999</v>
      </c>
      <c r="F78" s="4">
        <f t="shared" si="11"/>
        <v>58.5</v>
      </c>
      <c r="G78" s="30">
        <f t="shared" si="8"/>
        <v>0.4576439444076769</v>
      </c>
      <c r="H78" s="5" t="e">
        <f>E78/#REF!</f>
        <v>#REF!</v>
      </c>
      <c r="I78" s="5" t="e">
        <f>E78/#REF!</f>
        <v>#REF!</v>
      </c>
      <c r="J78" s="15">
        <f t="shared" si="9"/>
        <v>0.4576439444076769</v>
      </c>
      <c r="K78" s="16">
        <f t="shared" si="10"/>
        <v>0.4576439444076769</v>
      </c>
    </row>
    <row r="79" spans="1:11" ht="12.75">
      <c r="A79" s="68" t="s">
        <v>49</v>
      </c>
      <c r="B79" s="64"/>
      <c r="C79" s="4">
        <f t="shared" si="11"/>
        <v>2040.8000000000002</v>
      </c>
      <c r="D79" s="4">
        <f t="shared" si="11"/>
        <v>2040.8000000000002</v>
      </c>
      <c r="E79" s="4">
        <f t="shared" si="11"/>
        <v>708.9999999999998</v>
      </c>
      <c r="F79" s="4">
        <f t="shared" si="11"/>
        <v>100.7</v>
      </c>
      <c r="G79" s="30">
        <f t="shared" si="8"/>
        <v>0.3474127793022343</v>
      </c>
      <c r="H79" s="5" t="e">
        <f>E79/#REF!</f>
        <v>#REF!</v>
      </c>
      <c r="I79" s="5" t="e">
        <f>E79/#REF!</f>
        <v>#REF!</v>
      </c>
      <c r="J79" s="15">
        <f t="shared" si="9"/>
        <v>0.3474127793022343</v>
      </c>
      <c r="K79" s="16">
        <f t="shared" si="10"/>
        <v>0.3474127793022343</v>
      </c>
    </row>
    <row r="80" spans="1:11" ht="12.75">
      <c r="A80" s="68" t="s">
        <v>50</v>
      </c>
      <c r="B80" s="64"/>
      <c r="C80" s="4">
        <f t="shared" si="11"/>
        <v>2687.2</v>
      </c>
      <c r="D80" s="4">
        <f t="shared" si="11"/>
        <v>2687.2</v>
      </c>
      <c r="E80" s="4">
        <f t="shared" si="11"/>
        <v>907.7000000000002</v>
      </c>
      <c r="F80" s="4">
        <f t="shared" si="11"/>
        <v>141.1</v>
      </c>
      <c r="G80" s="30">
        <f t="shared" si="8"/>
        <v>0.337786543614171</v>
      </c>
      <c r="H80" s="5" t="e">
        <f>E80/#REF!</f>
        <v>#REF!</v>
      </c>
      <c r="I80" s="5" t="e">
        <f>E80/#REF!</f>
        <v>#REF!</v>
      </c>
      <c r="J80" s="15">
        <f t="shared" si="9"/>
        <v>0.337786543614171</v>
      </c>
      <c r="K80" s="16">
        <f t="shared" si="10"/>
        <v>0.337786543614171</v>
      </c>
    </row>
    <row r="81" spans="1:11" ht="12.75">
      <c r="A81" s="68" t="s">
        <v>51</v>
      </c>
      <c r="B81" s="64"/>
      <c r="C81" s="4">
        <f t="shared" si="11"/>
        <v>1292.2</v>
      </c>
      <c r="D81" s="4">
        <f t="shared" si="11"/>
        <v>1292.2</v>
      </c>
      <c r="E81" s="4">
        <f t="shared" si="11"/>
        <v>502.29999999999995</v>
      </c>
      <c r="F81" s="4">
        <f t="shared" si="11"/>
        <v>75.7</v>
      </c>
      <c r="G81" s="30">
        <f t="shared" si="8"/>
        <v>0.3887169168859309</v>
      </c>
      <c r="H81" s="5" t="e">
        <f>E81/#REF!</f>
        <v>#REF!</v>
      </c>
      <c r="I81" s="5" t="e">
        <f>E81/#REF!</f>
        <v>#REF!</v>
      </c>
      <c r="J81" s="15">
        <f t="shared" si="9"/>
        <v>0.3887169168859309</v>
      </c>
      <c r="K81" s="16">
        <f t="shared" si="10"/>
        <v>0.3887169168859309</v>
      </c>
    </row>
    <row r="82" spans="1:11" ht="12.75">
      <c r="A82" s="68" t="s">
        <v>52</v>
      </c>
      <c r="B82" s="64"/>
      <c r="C82" s="4">
        <f t="shared" si="11"/>
        <v>2809.7</v>
      </c>
      <c r="D82" s="4">
        <f t="shared" si="11"/>
        <v>2809.7</v>
      </c>
      <c r="E82" s="4">
        <f t="shared" si="11"/>
        <v>1072.3999999999999</v>
      </c>
      <c r="F82" s="4">
        <f t="shared" si="11"/>
        <v>158.1</v>
      </c>
      <c r="G82" s="30">
        <f t="shared" si="8"/>
        <v>0.3816777591913727</v>
      </c>
      <c r="H82" s="5" t="e">
        <f>E82/#REF!</f>
        <v>#REF!</v>
      </c>
      <c r="I82" s="5" t="e">
        <f>E82/#REF!</f>
        <v>#REF!</v>
      </c>
      <c r="J82" s="15">
        <f t="shared" si="9"/>
        <v>0.3816777591913727</v>
      </c>
      <c r="K82" s="16">
        <f t="shared" si="10"/>
        <v>0.3816777591913727</v>
      </c>
    </row>
    <row r="83" spans="1:11" ht="12.75">
      <c r="A83" s="68" t="s">
        <v>53</v>
      </c>
      <c r="B83" s="64"/>
      <c r="C83" s="4">
        <f t="shared" si="11"/>
        <v>1470.5</v>
      </c>
      <c r="D83" s="4">
        <f t="shared" si="11"/>
        <v>1470.5</v>
      </c>
      <c r="E83" s="4">
        <f t="shared" si="11"/>
        <v>598.7</v>
      </c>
      <c r="F83" s="4">
        <f t="shared" si="11"/>
        <v>97.80000000000001</v>
      </c>
      <c r="G83" s="30">
        <f t="shared" si="8"/>
        <v>0.4071404284257056</v>
      </c>
      <c r="H83" s="5" t="e">
        <f>E83/#REF!</f>
        <v>#REF!</v>
      </c>
      <c r="I83" s="5" t="e">
        <f>E83/#REF!</f>
        <v>#REF!</v>
      </c>
      <c r="J83" s="15">
        <f t="shared" si="9"/>
        <v>0.4071404284257056</v>
      </c>
      <c r="K83" s="16">
        <f t="shared" si="10"/>
        <v>0.4071404284257056</v>
      </c>
    </row>
    <row r="84" spans="1:11" ht="12.75">
      <c r="A84" s="68" t="s">
        <v>54</v>
      </c>
      <c r="B84" s="64"/>
      <c r="C84" s="4">
        <f>C13+C23+C33+C43+C53+C63</f>
        <v>2063</v>
      </c>
      <c r="D84" s="4">
        <f>D13+D23+D33+D43+D53+D63</f>
        <v>2063</v>
      </c>
      <c r="E84" s="4">
        <f>E13+E23+E33+E43+E53+E63+E73</f>
        <v>716.2000000000002</v>
      </c>
      <c r="F84" s="4">
        <f>F13+F23+F33+F43+F53+F63</f>
        <v>99.10000000000001</v>
      </c>
      <c r="G84" s="30">
        <f t="shared" si="8"/>
        <v>0.34716432380029094</v>
      </c>
      <c r="H84" s="5" t="e">
        <f>E84/#REF!</f>
        <v>#REF!</v>
      </c>
      <c r="I84" s="5" t="e">
        <f>E84/#REF!</f>
        <v>#REF!</v>
      </c>
      <c r="J84" s="15">
        <f t="shared" si="9"/>
        <v>0.34716432380029094</v>
      </c>
      <c r="K84" s="16">
        <f t="shared" si="10"/>
        <v>0.34716432380029094</v>
      </c>
    </row>
    <row r="85" spans="1:11" ht="12.75">
      <c r="A85" s="68" t="s">
        <v>55</v>
      </c>
      <c r="B85" s="64"/>
      <c r="C85" s="4">
        <f>C14+C24+C34+C44+C54+C64+C67+C71</f>
        <v>17920.200000000004</v>
      </c>
      <c r="D85" s="4">
        <f>D14+D24+D34+D44+D54+D64+D67+D71</f>
        <v>17920.200000000004</v>
      </c>
      <c r="E85" s="4">
        <f>E14+E24+E34+E44+E54+E64+E67+E71+E69</f>
        <v>7411.600000000001</v>
      </c>
      <c r="F85" s="4">
        <f>F14+F24+F34+F44+F54+F64+F67+F71</f>
        <v>912.6999999999999</v>
      </c>
      <c r="G85" s="30">
        <f t="shared" si="8"/>
        <v>0.41358913404984315</v>
      </c>
      <c r="H85" s="5" t="e">
        <f>E85/#REF!</f>
        <v>#REF!</v>
      </c>
      <c r="I85" s="5" t="e">
        <f>E85/#REF!</f>
        <v>#REF!</v>
      </c>
      <c r="J85" s="15">
        <f t="shared" si="9"/>
        <v>0.41358913404984315</v>
      </c>
      <c r="K85" s="16">
        <f t="shared" si="10"/>
        <v>0.41358913404984315</v>
      </c>
    </row>
    <row r="86" spans="1:11" ht="63">
      <c r="A86" s="19" t="s">
        <v>58</v>
      </c>
      <c r="B86" s="1" t="s">
        <v>59</v>
      </c>
      <c r="C86" s="4">
        <f>C87+C88+C89+C90+C91+C92+C93+C94+C95</f>
        <v>12786.300000000001</v>
      </c>
      <c r="D86" s="4">
        <f>D87+D88+D89+D90+D91+D92+D93+D94+D95</f>
        <v>12786.300000000001</v>
      </c>
      <c r="E86" s="4">
        <f>E87+E88+E89+E90+E91+E92+E93+E94+E95</f>
        <v>4652.900000000001</v>
      </c>
      <c r="F86" s="4">
        <f>F87+F88+F89+F90+F91+F92+F93+F94+F95</f>
        <v>935.6</v>
      </c>
      <c r="G86" s="5">
        <f t="shared" si="8"/>
        <v>0.3638972963249728</v>
      </c>
      <c r="H86" s="16" t="e">
        <f>E86/#REF!</f>
        <v>#REF!</v>
      </c>
      <c r="I86" s="16" t="e">
        <f>E86/#REF!</f>
        <v>#REF!</v>
      </c>
      <c r="J86" s="15">
        <f t="shared" si="9"/>
        <v>0.3638972963249728</v>
      </c>
      <c r="K86" s="16">
        <f t="shared" si="10"/>
        <v>0.3638972963249728</v>
      </c>
    </row>
    <row r="87" spans="1:11" ht="12.75">
      <c r="A87" s="68" t="s">
        <v>47</v>
      </c>
      <c r="B87" s="64"/>
      <c r="C87" s="6">
        <v>2397.4</v>
      </c>
      <c r="D87" s="6">
        <v>2397.4</v>
      </c>
      <c r="E87" s="6">
        <v>908.3</v>
      </c>
      <c r="F87" s="6">
        <v>140.7</v>
      </c>
      <c r="G87" s="71">
        <f t="shared" si="8"/>
        <v>0.3788687745057145</v>
      </c>
      <c r="H87" s="72" t="e">
        <f>E87/#REF!</f>
        <v>#REF!</v>
      </c>
      <c r="I87" s="72" t="e">
        <f>E87/#REF!</f>
        <v>#REF!</v>
      </c>
      <c r="J87" s="72">
        <f t="shared" si="9"/>
        <v>0.3788687745057145</v>
      </c>
      <c r="K87" s="72">
        <f t="shared" si="10"/>
        <v>0.3788687745057145</v>
      </c>
    </row>
    <row r="88" spans="1:11" ht="12.75">
      <c r="A88" s="68" t="s">
        <v>48</v>
      </c>
      <c r="B88" s="64"/>
      <c r="C88" s="6">
        <v>1171.8</v>
      </c>
      <c r="D88" s="6">
        <v>1171.8</v>
      </c>
      <c r="E88" s="6">
        <v>414.7</v>
      </c>
      <c r="F88" s="6">
        <v>83.4</v>
      </c>
      <c r="G88" s="71">
        <f t="shared" si="8"/>
        <v>0.353899982932241</v>
      </c>
      <c r="H88" s="72" t="e">
        <f>E88/#REF!</f>
        <v>#REF!</v>
      </c>
      <c r="I88" s="72" t="e">
        <f>E88/#REF!</f>
        <v>#REF!</v>
      </c>
      <c r="J88" s="72">
        <f t="shared" si="9"/>
        <v>0.353899982932241</v>
      </c>
      <c r="K88" s="72">
        <f t="shared" si="10"/>
        <v>0.353899982932241</v>
      </c>
    </row>
    <row r="89" spans="1:11" ht="12.75">
      <c r="A89" s="68" t="s">
        <v>49</v>
      </c>
      <c r="B89" s="64"/>
      <c r="C89" s="6">
        <v>1672</v>
      </c>
      <c r="D89" s="6">
        <v>1672</v>
      </c>
      <c r="E89" s="6">
        <v>581.1</v>
      </c>
      <c r="F89" s="6">
        <v>151.4</v>
      </c>
      <c r="G89" s="71">
        <f t="shared" si="8"/>
        <v>0.34754784688995216</v>
      </c>
      <c r="H89" s="72" t="e">
        <f>E89/#REF!</f>
        <v>#REF!</v>
      </c>
      <c r="I89" s="72" t="e">
        <f>E89/#REF!</f>
        <v>#REF!</v>
      </c>
      <c r="J89" s="72">
        <f t="shared" si="9"/>
        <v>0.34754784688995216</v>
      </c>
      <c r="K89" s="72">
        <f t="shared" si="10"/>
        <v>0.34754784688995216</v>
      </c>
    </row>
    <row r="90" spans="1:11" ht="12.75">
      <c r="A90" s="68" t="s">
        <v>50</v>
      </c>
      <c r="B90" s="64"/>
      <c r="C90" s="6">
        <v>1524.9</v>
      </c>
      <c r="D90" s="6">
        <v>1524.9</v>
      </c>
      <c r="E90" s="6">
        <v>615.9</v>
      </c>
      <c r="F90" s="6">
        <v>78.2</v>
      </c>
      <c r="G90" s="71">
        <f t="shared" si="8"/>
        <v>0.40389533739917366</v>
      </c>
      <c r="H90" s="72" t="e">
        <f>E90/#REF!</f>
        <v>#REF!</v>
      </c>
      <c r="I90" s="72" t="e">
        <f>E90/#REF!</f>
        <v>#REF!</v>
      </c>
      <c r="J90" s="72">
        <f t="shared" si="9"/>
        <v>0.40389533739917366</v>
      </c>
      <c r="K90" s="72">
        <f t="shared" si="10"/>
        <v>0.40389533739917366</v>
      </c>
    </row>
    <row r="91" spans="1:11" ht="12.75">
      <c r="A91" s="68" t="s">
        <v>51</v>
      </c>
      <c r="B91" s="64"/>
      <c r="C91" s="6">
        <v>1772.9</v>
      </c>
      <c r="D91" s="6">
        <v>1772.9</v>
      </c>
      <c r="E91" s="6">
        <v>649.5</v>
      </c>
      <c r="F91" s="6">
        <v>142.5</v>
      </c>
      <c r="G91" s="71">
        <f t="shared" si="8"/>
        <v>0.3663489198488352</v>
      </c>
      <c r="H91" s="72" t="e">
        <f>E91/#REF!</f>
        <v>#REF!</v>
      </c>
      <c r="I91" s="72" t="e">
        <f>E91/#REF!</f>
        <v>#REF!</v>
      </c>
      <c r="J91" s="72">
        <f t="shared" si="9"/>
        <v>0.3663489198488352</v>
      </c>
      <c r="K91" s="72">
        <f t="shared" si="10"/>
        <v>0.3663489198488352</v>
      </c>
    </row>
    <row r="92" spans="1:11" ht="12.75">
      <c r="A92" s="68" t="s">
        <v>52</v>
      </c>
      <c r="B92" s="64"/>
      <c r="C92" s="6">
        <v>1241</v>
      </c>
      <c r="D92" s="6">
        <v>1241</v>
      </c>
      <c r="E92" s="6">
        <v>446.8</v>
      </c>
      <c r="F92" s="6">
        <v>94.4</v>
      </c>
      <c r="G92" s="71">
        <f t="shared" si="8"/>
        <v>0.36003223207091056</v>
      </c>
      <c r="H92" s="72" t="e">
        <f>E92/#REF!</f>
        <v>#REF!</v>
      </c>
      <c r="I92" s="72" t="e">
        <f>E92/#REF!</f>
        <v>#REF!</v>
      </c>
      <c r="J92" s="72">
        <f t="shared" si="9"/>
        <v>0.36003223207091056</v>
      </c>
      <c r="K92" s="72">
        <f t="shared" si="10"/>
        <v>0.36003223207091056</v>
      </c>
    </row>
    <row r="93" spans="1:11" ht="12.75">
      <c r="A93" s="68" t="s">
        <v>53</v>
      </c>
      <c r="B93" s="64"/>
      <c r="C93" s="6">
        <v>1830.1</v>
      </c>
      <c r="D93" s="6">
        <v>1830.1</v>
      </c>
      <c r="E93" s="6">
        <v>613.1</v>
      </c>
      <c r="F93" s="6">
        <v>95.1</v>
      </c>
      <c r="G93" s="71">
        <f t="shared" si="8"/>
        <v>0.3350090159007705</v>
      </c>
      <c r="H93" s="72" t="e">
        <f>E93/#REF!</f>
        <v>#REF!</v>
      </c>
      <c r="I93" s="72" t="e">
        <f>E93/#REF!</f>
        <v>#REF!</v>
      </c>
      <c r="J93" s="72">
        <f t="shared" si="9"/>
        <v>0.3350090159007705</v>
      </c>
      <c r="K93" s="72">
        <f t="shared" si="10"/>
        <v>0.3350090159007705</v>
      </c>
    </row>
    <row r="94" spans="1:11" ht="12.75">
      <c r="A94" s="68" t="s">
        <v>54</v>
      </c>
      <c r="B94" s="64"/>
      <c r="C94" s="6">
        <v>1176.2</v>
      </c>
      <c r="D94" s="6">
        <v>1176.2</v>
      </c>
      <c r="E94" s="6">
        <v>423.5</v>
      </c>
      <c r="F94" s="6">
        <v>149.9</v>
      </c>
      <c r="G94" s="71">
        <f t="shared" si="8"/>
        <v>0.3600578132970583</v>
      </c>
      <c r="H94" s="72" t="e">
        <f>E94/#REF!</f>
        <v>#REF!</v>
      </c>
      <c r="I94" s="72" t="e">
        <f>E94/#REF!</f>
        <v>#REF!</v>
      </c>
      <c r="J94" s="72">
        <f t="shared" si="9"/>
        <v>0.3600578132970583</v>
      </c>
      <c r="K94" s="72">
        <f t="shared" si="10"/>
        <v>0.3600578132970583</v>
      </c>
    </row>
    <row r="95" spans="1:11" ht="12.75">
      <c r="A95" s="84" t="s">
        <v>55</v>
      </c>
      <c r="B95" s="64"/>
      <c r="C95" s="6"/>
      <c r="D95" s="6"/>
      <c r="E95" s="6"/>
      <c r="F95" s="70"/>
      <c r="G95" s="71"/>
      <c r="H95" s="72"/>
      <c r="I95" s="72"/>
      <c r="J95" s="72"/>
      <c r="K95" s="72"/>
    </row>
    <row r="96" spans="1:11" ht="110.25">
      <c r="A96" s="19" t="s">
        <v>60</v>
      </c>
      <c r="B96" s="1" t="s">
        <v>61</v>
      </c>
      <c r="C96" s="4">
        <f>C97+C98+C99+C100+C101+C102+C103+C104+C105</f>
        <v>1022.1999999999999</v>
      </c>
      <c r="D96" s="4">
        <f>D97+D98+D99+D100+D101+D102+D103+D104+D105</f>
        <v>1022.1999999999999</v>
      </c>
      <c r="E96" s="4">
        <f>E97+E98+E99+E100+E101+E102+E103+E104+E105</f>
        <v>868.9</v>
      </c>
      <c r="F96" s="4">
        <f>F97+F98+F99+F100+F101+F102+F103+F104+F105</f>
        <v>342.5</v>
      </c>
      <c r="G96" s="5">
        <f aca="true" t="shared" si="12" ref="G96:G104">E96/C96</f>
        <v>0.8500293484640971</v>
      </c>
      <c r="H96" s="5" t="e">
        <f>E96/#REF!</f>
        <v>#REF!</v>
      </c>
      <c r="I96" s="5" t="e">
        <f>E96/#REF!</f>
        <v>#REF!</v>
      </c>
      <c r="J96" s="15">
        <f aca="true" t="shared" si="13" ref="J96:J114">E96/C96</f>
        <v>0.8500293484640971</v>
      </c>
      <c r="K96" s="16">
        <f aca="true" t="shared" si="14" ref="K96:K114">E96/D96</f>
        <v>0.8500293484640971</v>
      </c>
    </row>
    <row r="97" spans="1:11" ht="12.75">
      <c r="A97" s="68" t="s">
        <v>47</v>
      </c>
      <c r="B97" s="64"/>
      <c r="C97" s="6">
        <v>77.4</v>
      </c>
      <c r="D97" s="6">
        <v>77.4</v>
      </c>
      <c r="E97" s="6">
        <v>65.8</v>
      </c>
      <c r="F97" s="70"/>
      <c r="G97" s="71">
        <f t="shared" si="12"/>
        <v>0.8501291989664082</v>
      </c>
      <c r="H97" s="71" t="e">
        <f>E97/#REF!</f>
        <v>#REF!</v>
      </c>
      <c r="I97" s="71" t="e">
        <f>E97/#REF!</f>
        <v>#REF!</v>
      </c>
      <c r="J97" s="72">
        <f t="shared" si="13"/>
        <v>0.8501291989664082</v>
      </c>
      <c r="K97" s="72">
        <f t="shared" si="14"/>
        <v>0.8501291989664082</v>
      </c>
    </row>
    <row r="98" spans="1:11" ht="12.75">
      <c r="A98" s="68" t="s">
        <v>48</v>
      </c>
      <c r="B98" s="64"/>
      <c r="C98" s="6">
        <v>77.4</v>
      </c>
      <c r="D98" s="6">
        <v>77.4</v>
      </c>
      <c r="E98" s="6">
        <v>65.8</v>
      </c>
      <c r="F98" s="70"/>
      <c r="G98" s="71">
        <f t="shared" si="12"/>
        <v>0.8501291989664082</v>
      </c>
      <c r="H98" s="71" t="e">
        <f>E98/#REF!</f>
        <v>#REF!</v>
      </c>
      <c r="I98" s="71" t="e">
        <f>E98/#REF!</f>
        <v>#REF!</v>
      </c>
      <c r="J98" s="72">
        <f t="shared" si="13"/>
        <v>0.8501291989664082</v>
      </c>
      <c r="K98" s="72">
        <f t="shared" si="14"/>
        <v>0.8501291989664082</v>
      </c>
    </row>
    <row r="99" spans="1:11" ht="12.75">
      <c r="A99" s="68" t="s">
        <v>49</v>
      </c>
      <c r="B99" s="64"/>
      <c r="C99" s="6">
        <v>77.4</v>
      </c>
      <c r="D99" s="6">
        <v>77.4</v>
      </c>
      <c r="E99" s="6">
        <v>65.8</v>
      </c>
      <c r="F99" s="70"/>
      <c r="G99" s="71">
        <f t="shared" si="12"/>
        <v>0.8501291989664082</v>
      </c>
      <c r="H99" s="71" t="e">
        <f>E99/#REF!</f>
        <v>#REF!</v>
      </c>
      <c r="I99" s="71" t="e">
        <f>E99/#REF!</f>
        <v>#REF!</v>
      </c>
      <c r="J99" s="72">
        <f t="shared" si="13"/>
        <v>0.8501291989664082</v>
      </c>
      <c r="K99" s="72">
        <f t="shared" si="14"/>
        <v>0.8501291989664082</v>
      </c>
    </row>
    <row r="100" spans="1:11" ht="12.75">
      <c r="A100" s="68" t="s">
        <v>50</v>
      </c>
      <c r="B100" s="64"/>
      <c r="C100" s="6">
        <v>77.4</v>
      </c>
      <c r="D100" s="6">
        <v>77.4</v>
      </c>
      <c r="E100" s="6">
        <v>65.7</v>
      </c>
      <c r="F100" s="70"/>
      <c r="G100" s="71">
        <f t="shared" si="12"/>
        <v>0.8488372093023255</v>
      </c>
      <c r="H100" s="71" t="e">
        <f>E100/#REF!</f>
        <v>#REF!</v>
      </c>
      <c r="I100" s="71" t="e">
        <f>E100/#REF!</f>
        <v>#REF!</v>
      </c>
      <c r="J100" s="72">
        <f t="shared" si="13"/>
        <v>0.8488372093023255</v>
      </c>
      <c r="K100" s="72">
        <f t="shared" si="14"/>
        <v>0.8488372093023255</v>
      </c>
    </row>
    <row r="101" spans="1:11" ht="12.75">
      <c r="A101" s="68" t="s">
        <v>51</v>
      </c>
      <c r="B101" s="64"/>
      <c r="C101" s="6">
        <v>77.4</v>
      </c>
      <c r="D101" s="6">
        <v>77.4</v>
      </c>
      <c r="E101" s="6">
        <v>65.8</v>
      </c>
      <c r="F101" s="70"/>
      <c r="G101" s="71">
        <f t="shared" si="12"/>
        <v>0.8501291989664082</v>
      </c>
      <c r="H101" s="71" t="e">
        <f>E101/#REF!</f>
        <v>#REF!</v>
      </c>
      <c r="I101" s="71" t="e">
        <f>E101/#REF!</f>
        <v>#REF!</v>
      </c>
      <c r="J101" s="72">
        <f t="shared" si="13"/>
        <v>0.8501291989664082</v>
      </c>
      <c r="K101" s="72">
        <f t="shared" si="14"/>
        <v>0.8501291989664082</v>
      </c>
    </row>
    <row r="102" spans="1:11" ht="12.75">
      <c r="A102" s="68" t="s">
        <v>52</v>
      </c>
      <c r="B102" s="64"/>
      <c r="C102" s="6">
        <v>77.4</v>
      </c>
      <c r="D102" s="6">
        <v>77.4</v>
      </c>
      <c r="E102" s="6">
        <v>65.8</v>
      </c>
      <c r="F102" s="70"/>
      <c r="G102" s="71">
        <f t="shared" si="12"/>
        <v>0.8501291989664082</v>
      </c>
      <c r="H102" s="71" t="e">
        <f>E102/#REF!</f>
        <v>#REF!</v>
      </c>
      <c r="I102" s="71" t="e">
        <f>E102/#REF!</f>
        <v>#REF!</v>
      </c>
      <c r="J102" s="72">
        <f t="shared" si="13"/>
        <v>0.8501291989664082</v>
      </c>
      <c r="K102" s="72">
        <f t="shared" si="14"/>
        <v>0.8501291989664082</v>
      </c>
    </row>
    <row r="103" spans="1:11" ht="12.75">
      <c r="A103" s="68" t="s">
        <v>53</v>
      </c>
      <c r="B103" s="64"/>
      <c r="C103" s="6">
        <v>77.4</v>
      </c>
      <c r="D103" s="6">
        <v>77.4</v>
      </c>
      <c r="E103" s="6">
        <v>65.8</v>
      </c>
      <c r="F103" s="70"/>
      <c r="G103" s="71">
        <f t="shared" si="12"/>
        <v>0.8501291989664082</v>
      </c>
      <c r="H103" s="71" t="e">
        <f>E103/#REF!</f>
        <v>#REF!</v>
      </c>
      <c r="I103" s="71" t="e">
        <f>E103/#REF!</f>
        <v>#REF!</v>
      </c>
      <c r="J103" s="72">
        <f t="shared" si="13"/>
        <v>0.8501291989664082</v>
      </c>
      <c r="K103" s="72">
        <f t="shared" si="14"/>
        <v>0.8501291989664082</v>
      </c>
    </row>
    <row r="104" spans="1:249" ht="12.75">
      <c r="A104" s="68" t="s">
        <v>54</v>
      </c>
      <c r="B104" s="64"/>
      <c r="C104" s="6">
        <v>77.4</v>
      </c>
      <c r="D104" s="6">
        <v>77.4</v>
      </c>
      <c r="E104" s="6">
        <v>65.8</v>
      </c>
      <c r="F104" s="70"/>
      <c r="G104" s="71">
        <f t="shared" si="12"/>
        <v>0.8501291989664082</v>
      </c>
      <c r="H104" s="71" t="e">
        <f>E104/#REF!</f>
        <v>#REF!</v>
      </c>
      <c r="I104" s="71" t="e">
        <f>E104/#REF!</f>
        <v>#REF!</v>
      </c>
      <c r="J104" s="72">
        <f t="shared" si="13"/>
        <v>0.8501291989664082</v>
      </c>
      <c r="K104" s="72">
        <f t="shared" si="14"/>
        <v>0.8501291989664082</v>
      </c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  <c r="DZ104" s="9"/>
      <c r="EA104" s="9"/>
      <c r="EB104" s="9"/>
      <c r="EC104" s="9"/>
      <c r="ED104" s="9"/>
      <c r="EE104" s="9"/>
      <c r="EF104" s="9"/>
      <c r="EG104" s="9"/>
      <c r="EH104" s="9"/>
      <c r="EI104" s="9"/>
      <c r="EJ104" s="9"/>
      <c r="EK104" s="9"/>
      <c r="EL104" s="9"/>
      <c r="EM104" s="9"/>
      <c r="EN104" s="9"/>
      <c r="EO104" s="9"/>
      <c r="EP104" s="9"/>
      <c r="EQ104" s="9"/>
      <c r="ER104" s="9"/>
      <c r="ES104" s="9"/>
      <c r="ET104" s="9"/>
      <c r="EU104" s="9"/>
      <c r="EV104" s="9"/>
      <c r="EW104" s="9"/>
      <c r="EX104" s="9"/>
      <c r="EY104" s="9"/>
      <c r="EZ104" s="9"/>
      <c r="FA104" s="9"/>
      <c r="FB104" s="9"/>
      <c r="FC104" s="9"/>
      <c r="FD104" s="9"/>
      <c r="FE104" s="9"/>
      <c r="FF104" s="9"/>
      <c r="FG104" s="9"/>
      <c r="FH104" s="9"/>
      <c r="FI104" s="9"/>
      <c r="FJ104" s="9"/>
      <c r="FK104" s="9"/>
      <c r="FL104" s="9"/>
      <c r="FM104" s="9"/>
      <c r="FN104" s="9"/>
      <c r="FO104" s="9"/>
      <c r="FP104" s="9"/>
      <c r="FQ104" s="9"/>
      <c r="FR104" s="9"/>
      <c r="FS104" s="9"/>
      <c r="FT104" s="9"/>
      <c r="FU104" s="9"/>
      <c r="FV104" s="9"/>
      <c r="FW104" s="9"/>
      <c r="FX104" s="9"/>
      <c r="FY104" s="9"/>
      <c r="FZ104" s="9"/>
      <c r="GA104" s="9"/>
      <c r="GB104" s="9"/>
      <c r="GC104" s="9"/>
      <c r="GD104" s="9"/>
      <c r="GE104" s="9"/>
      <c r="GF104" s="9"/>
      <c r="GG104" s="9"/>
      <c r="GH104" s="9"/>
      <c r="GI104" s="9"/>
      <c r="GJ104" s="9"/>
      <c r="GK104" s="9"/>
      <c r="GL104" s="9"/>
      <c r="GM104" s="9"/>
      <c r="GN104" s="9"/>
      <c r="GO104" s="9"/>
      <c r="GP104" s="9"/>
      <c r="GQ104" s="9"/>
      <c r="GR104" s="9"/>
      <c r="GS104" s="9"/>
      <c r="GT104" s="9"/>
      <c r="GU104" s="9"/>
      <c r="GV104" s="9"/>
      <c r="GW104" s="9"/>
      <c r="GX104" s="9"/>
      <c r="GY104" s="9"/>
      <c r="GZ104" s="9"/>
      <c r="HA104" s="9"/>
      <c r="HB104" s="9"/>
      <c r="HC104" s="9"/>
      <c r="HD104" s="9"/>
      <c r="HE104" s="9"/>
      <c r="HF104" s="9"/>
      <c r="HG104" s="9"/>
      <c r="HH104" s="9"/>
      <c r="HI104" s="9"/>
      <c r="HJ104" s="9"/>
      <c r="HK104" s="9"/>
      <c r="HL104" s="9"/>
      <c r="HM104" s="9"/>
      <c r="HN104" s="9"/>
      <c r="HO104" s="9"/>
      <c r="HP104" s="9"/>
      <c r="HQ104" s="9"/>
      <c r="HR104" s="9"/>
      <c r="HS104" s="9"/>
      <c r="HT104" s="9"/>
      <c r="HU104" s="9"/>
      <c r="HV104" s="9"/>
      <c r="HW104" s="9"/>
      <c r="HX104" s="9"/>
      <c r="HY104" s="9"/>
      <c r="HZ104" s="9"/>
      <c r="IA104" s="9"/>
      <c r="IB104" s="9"/>
      <c r="IC104" s="9"/>
      <c r="ID104" s="9"/>
      <c r="IE104" s="9"/>
      <c r="IF104" s="9"/>
      <c r="IG104" s="9"/>
      <c r="IH104" s="9"/>
      <c r="II104" s="9"/>
      <c r="IJ104" s="9"/>
      <c r="IK104" s="9"/>
      <c r="IL104" s="9"/>
      <c r="IM104" s="9"/>
      <c r="IN104" s="9"/>
      <c r="IO104" s="9"/>
    </row>
    <row r="105" spans="1:249" ht="12.75">
      <c r="A105" s="68" t="s">
        <v>55</v>
      </c>
      <c r="B105" s="64"/>
      <c r="C105" s="29">
        <v>403</v>
      </c>
      <c r="D105" s="29">
        <v>403</v>
      </c>
      <c r="E105" s="29">
        <v>342.6</v>
      </c>
      <c r="F105" s="29">
        <v>342.5</v>
      </c>
      <c r="G105" s="29">
        <v>342.5</v>
      </c>
      <c r="H105" s="29">
        <v>342.5</v>
      </c>
      <c r="I105" s="29">
        <v>342.5</v>
      </c>
      <c r="J105" s="72">
        <f t="shared" si="13"/>
        <v>0.8501240694789083</v>
      </c>
      <c r="K105" s="72">
        <f t="shared" si="14"/>
        <v>0.8501240694789083</v>
      </c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  <c r="ER105" s="9"/>
      <c r="ES105" s="9"/>
      <c r="ET105" s="9"/>
      <c r="EU105" s="9"/>
      <c r="EV105" s="9"/>
      <c r="EW105" s="9"/>
      <c r="EX105" s="9"/>
      <c r="EY105" s="9"/>
      <c r="EZ105" s="9"/>
      <c r="FA105" s="9"/>
      <c r="FB105" s="9"/>
      <c r="FC105" s="9"/>
      <c r="FD105" s="9"/>
      <c r="FE105" s="9"/>
      <c r="FF105" s="9"/>
      <c r="FG105" s="9"/>
      <c r="FH105" s="9"/>
      <c r="FI105" s="9"/>
      <c r="FJ105" s="9"/>
      <c r="FK105" s="9"/>
      <c r="FL105" s="9"/>
      <c r="FM105" s="9"/>
      <c r="FN105" s="9"/>
      <c r="FO105" s="9"/>
      <c r="FP105" s="9"/>
      <c r="FQ105" s="9"/>
      <c r="FR105" s="9"/>
      <c r="FS105" s="9"/>
      <c r="FT105" s="9"/>
      <c r="FU105" s="9"/>
      <c r="FV105" s="9"/>
      <c r="FW105" s="9"/>
      <c r="FX105" s="9"/>
      <c r="FY105" s="9"/>
      <c r="FZ105" s="9"/>
      <c r="GA105" s="9"/>
      <c r="GB105" s="9"/>
      <c r="GC105" s="9"/>
      <c r="GD105" s="9"/>
      <c r="GE105" s="9"/>
      <c r="GF105" s="9"/>
      <c r="GG105" s="9"/>
      <c r="GH105" s="9"/>
      <c r="GI105" s="9"/>
      <c r="GJ105" s="9"/>
      <c r="GK105" s="9"/>
      <c r="GL105" s="9"/>
      <c r="GM105" s="9"/>
      <c r="GN105" s="9"/>
      <c r="GO105" s="9"/>
      <c r="GP105" s="9"/>
      <c r="GQ105" s="9"/>
      <c r="GR105" s="9"/>
      <c r="GS105" s="9"/>
      <c r="GT105" s="9"/>
      <c r="GU105" s="9"/>
      <c r="GV105" s="9"/>
      <c r="GW105" s="9"/>
      <c r="GX105" s="9"/>
      <c r="GY105" s="9"/>
      <c r="GZ105" s="9"/>
      <c r="HA105" s="9"/>
      <c r="HB105" s="9"/>
      <c r="HC105" s="9"/>
      <c r="HD105" s="9"/>
      <c r="HE105" s="9"/>
      <c r="HF105" s="9"/>
      <c r="HG105" s="9"/>
      <c r="HH105" s="9"/>
      <c r="HI105" s="9"/>
      <c r="HJ105" s="9"/>
      <c r="HK105" s="9"/>
      <c r="HL105" s="9"/>
      <c r="HM105" s="9"/>
      <c r="HN105" s="9"/>
      <c r="HO105" s="9"/>
      <c r="HP105" s="9"/>
      <c r="HQ105" s="9"/>
      <c r="HR105" s="9"/>
      <c r="HS105" s="9"/>
      <c r="HT105" s="9"/>
      <c r="HU105" s="9"/>
      <c r="HV105" s="9"/>
      <c r="HW105" s="9"/>
      <c r="HX105" s="9"/>
      <c r="HY105" s="9"/>
      <c r="HZ105" s="9"/>
      <c r="IA105" s="9"/>
      <c r="IB105" s="9"/>
      <c r="IC105" s="9"/>
      <c r="ID105" s="9"/>
      <c r="IE105" s="9"/>
      <c r="IF105" s="9"/>
      <c r="IG105" s="9"/>
      <c r="IH105" s="9"/>
      <c r="II105" s="9"/>
      <c r="IJ105" s="9"/>
      <c r="IK105" s="9"/>
      <c r="IL105" s="9"/>
      <c r="IM105" s="9"/>
      <c r="IN105" s="9"/>
      <c r="IO105" s="9"/>
    </row>
    <row r="106" spans="1:249" ht="26.25">
      <c r="A106" s="19" t="s">
        <v>84</v>
      </c>
      <c r="B106" s="27" t="s">
        <v>90</v>
      </c>
      <c r="C106" s="4">
        <f>C107+C108+C109+C110+C111+C112+C113+C114+C115</f>
        <v>10400.4</v>
      </c>
      <c r="D106" s="4">
        <f>D107+D108+D109+D110+D111+D112+D113+D114+D115</f>
        <v>11706.7</v>
      </c>
      <c r="E106" s="12">
        <f>E107+E108+E109+E110+E111+E112+E113+E114+E115</f>
        <v>5433.2</v>
      </c>
      <c r="F106" s="12">
        <f>F107+F108+F109+F110+F111+F112+F113+F114+F115</f>
        <v>1117.6999999999998</v>
      </c>
      <c r="G106" s="5">
        <f aca="true" t="shared" si="15" ref="G106:G114">E106/C106</f>
        <v>0.5224029845005961</v>
      </c>
      <c r="H106" s="16"/>
      <c r="I106" s="16"/>
      <c r="J106" s="15">
        <f t="shared" si="13"/>
        <v>0.5224029845005961</v>
      </c>
      <c r="K106" s="16">
        <f t="shared" si="14"/>
        <v>0.46411029581350843</v>
      </c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  <c r="DZ106" s="9"/>
      <c r="EA106" s="9"/>
      <c r="EB106" s="9"/>
      <c r="EC106" s="9"/>
      <c r="ED106" s="9"/>
      <c r="EE106" s="9"/>
      <c r="EF106" s="9"/>
      <c r="EG106" s="9"/>
      <c r="EH106" s="9"/>
      <c r="EI106" s="9"/>
      <c r="EJ106" s="9"/>
      <c r="EK106" s="9"/>
      <c r="EL106" s="9"/>
      <c r="EM106" s="9"/>
      <c r="EN106" s="9"/>
      <c r="EO106" s="9"/>
      <c r="EP106" s="9"/>
      <c r="EQ106" s="9"/>
      <c r="ER106" s="9"/>
      <c r="ES106" s="9"/>
      <c r="ET106" s="9"/>
      <c r="EU106" s="9"/>
      <c r="EV106" s="9"/>
      <c r="EW106" s="9"/>
      <c r="EX106" s="9"/>
      <c r="EY106" s="9"/>
      <c r="EZ106" s="9"/>
      <c r="FA106" s="9"/>
      <c r="FB106" s="9"/>
      <c r="FC106" s="9"/>
      <c r="FD106" s="9"/>
      <c r="FE106" s="9"/>
      <c r="FF106" s="9"/>
      <c r="FG106" s="9"/>
      <c r="FH106" s="9"/>
      <c r="FI106" s="9"/>
      <c r="FJ106" s="9"/>
      <c r="FK106" s="9"/>
      <c r="FL106" s="9"/>
      <c r="FM106" s="9"/>
      <c r="FN106" s="9"/>
      <c r="FO106" s="9"/>
      <c r="FP106" s="9"/>
      <c r="FQ106" s="9"/>
      <c r="FR106" s="9"/>
      <c r="FS106" s="9"/>
      <c r="FT106" s="9"/>
      <c r="FU106" s="9"/>
      <c r="FV106" s="9"/>
      <c r="FW106" s="9"/>
      <c r="FX106" s="9"/>
      <c r="FY106" s="9"/>
      <c r="FZ106" s="9"/>
      <c r="GA106" s="9"/>
      <c r="GB106" s="9"/>
      <c r="GC106" s="9"/>
      <c r="GD106" s="9"/>
      <c r="GE106" s="9"/>
      <c r="GF106" s="9"/>
      <c r="GG106" s="9"/>
      <c r="GH106" s="9"/>
      <c r="GI106" s="9"/>
      <c r="GJ106" s="9"/>
      <c r="GK106" s="9"/>
      <c r="GL106" s="9"/>
      <c r="GM106" s="9"/>
      <c r="GN106" s="9"/>
      <c r="GO106" s="9"/>
      <c r="GP106" s="9"/>
      <c r="GQ106" s="9"/>
      <c r="GR106" s="9"/>
      <c r="GS106" s="9"/>
      <c r="GT106" s="9"/>
      <c r="GU106" s="9"/>
      <c r="GV106" s="9"/>
      <c r="GW106" s="9"/>
      <c r="GX106" s="9"/>
      <c r="GY106" s="9"/>
      <c r="GZ106" s="9"/>
      <c r="HA106" s="9"/>
      <c r="HB106" s="9"/>
      <c r="HC106" s="9"/>
      <c r="HD106" s="9"/>
      <c r="HE106" s="9"/>
      <c r="HF106" s="9"/>
      <c r="HG106" s="9"/>
      <c r="HH106" s="9"/>
      <c r="HI106" s="9"/>
      <c r="HJ106" s="9"/>
      <c r="HK106" s="9"/>
      <c r="HL106" s="9"/>
      <c r="HM106" s="9"/>
      <c r="HN106" s="9"/>
      <c r="HO106" s="9"/>
      <c r="HP106" s="9"/>
      <c r="HQ106" s="9"/>
      <c r="HR106" s="9"/>
      <c r="HS106" s="9"/>
      <c r="HT106" s="9"/>
      <c r="HU106" s="9"/>
      <c r="HV106" s="9"/>
      <c r="HW106" s="9"/>
      <c r="HX106" s="9"/>
      <c r="HY106" s="9"/>
      <c r="HZ106" s="9"/>
      <c r="IA106" s="9"/>
      <c r="IB106" s="9"/>
      <c r="IC106" s="9"/>
      <c r="ID106" s="9"/>
      <c r="IE106" s="9"/>
      <c r="IF106" s="9"/>
      <c r="IG106" s="9"/>
      <c r="IH106" s="9"/>
      <c r="II106" s="9"/>
      <c r="IJ106" s="9"/>
      <c r="IK106" s="9"/>
      <c r="IL106" s="9"/>
      <c r="IM106" s="9"/>
      <c r="IN106" s="9"/>
      <c r="IO106" s="9"/>
    </row>
    <row r="107" spans="1:249" ht="12.75">
      <c r="A107" s="68" t="s">
        <v>47</v>
      </c>
      <c r="B107" s="74"/>
      <c r="C107" s="74">
        <v>575.5</v>
      </c>
      <c r="D107" s="75">
        <v>598.6</v>
      </c>
      <c r="E107" s="73">
        <v>425.9</v>
      </c>
      <c r="F107" s="73">
        <v>81.1</v>
      </c>
      <c r="G107" s="71">
        <f t="shared" si="15"/>
        <v>0.7400521285838401</v>
      </c>
      <c r="H107" s="5"/>
      <c r="I107" s="5"/>
      <c r="J107" s="72">
        <f t="shared" si="13"/>
        <v>0.7400521285838401</v>
      </c>
      <c r="K107" s="72">
        <f t="shared" si="14"/>
        <v>0.7114934847978616</v>
      </c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  <c r="EQ107" s="9"/>
      <c r="ER107" s="9"/>
      <c r="ES107" s="9"/>
      <c r="ET107" s="9"/>
      <c r="EU107" s="9"/>
      <c r="EV107" s="9"/>
      <c r="EW107" s="9"/>
      <c r="EX107" s="9"/>
      <c r="EY107" s="9"/>
      <c r="EZ107" s="9"/>
      <c r="FA107" s="9"/>
      <c r="FB107" s="9"/>
      <c r="FC107" s="9"/>
      <c r="FD107" s="9"/>
      <c r="FE107" s="9"/>
      <c r="FF107" s="9"/>
      <c r="FG107" s="9"/>
      <c r="FH107" s="9"/>
      <c r="FI107" s="9"/>
      <c r="FJ107" s="9"/>
      <c r="FK107" s="9"/>
      <c r="FL107" s="9"/>
      <c r="FM107" s="9"/>
      <c r="FN107" s="9"/>
      <c r="FO107" s="9"/>
      <c r="FP107" s="9"/>
      <c r="FQ107" s="9"/>
      <c r="FR107" s="9"/>
      <c r="FS107" s="9"/>
      <c r="FT107" s="9"/>
      <c r="FU107" s="9"/>
      <c r="FV107" s="9"/>
      <c r="FW107" s="9"/>
      <c r="FX107" s="9"/>
      <c r="FY107" s="9"/>
      <c r="FZ107" s="9"/>
      <c r="GA107" s="9"/>
      <c r="GB107" s="9"/>
      <c r="GC107" s="9"/>
      <c r="GD107" s="9"/>
      <c r="GE107" s="9"/>
      <c r="GF107" s="9"/>
      <c r="GG107" s="9"/>
      <c r="GH107" s="9"/>
      <c r="GI107" s="9"/>
      <c r="GJ107" s="9"/>
      <c r="GK107" s="9"/>
      <c r="GL107" s="9"/>
      <c r="GM107" s="9"/>
      <c r="GN107" s="9"/>
      <c r="GO107" s="9"/>
      <c r="GP107" s="9"/>
      <c r="GQ107" s="9"/>
      <c r="GR107" s="9"/>
      <c r="GS107" s="9"/>
      <c r="GT107" s="9"/>
      <c r="GU107" s="9"/>
      <c r="GV107" s="9"/>
      <c r="GW107" s="9"/>
      <c r="GX107" s="9"/>
      <c r="GY107" s="9"/>
      <c r="GZ107" s="9"/>
      <c r="HA107" s="9"/>
      <c r="HB107" s="9"/>
      <c r="HC107" s="9"/>
      <c r="HD107" s="9"/>
      <c r="HE107" s="9"/>
      <c r="HF107" s="9"/>
      <c r="HG107" s="9"/>
      <c r="HH107" s="9"/>
      <c r="HI107" s="9"/>
      <c r="HJ107" s="9"/>
      <c r="HK107" s="9"/>
      <c r="HL107" s="9"/>
      <c r="HM107" s="9"/>
      <c r="HN107" s="9"/>
      <c r="HO107" s="9"/>
      <c r="HP107" s="9"/>
      <c r="HQ107" s="9"/>
      <c r="HR107" s="9"/>
      <c r="HS107" s="9"/>
      <c r="HT107" s="9"/>
      <c r="HU107" s="9"/>
      <c r="HV107" s="9"/>
      <c r="HW107" s="9"/>
      <c r="HX107" s="9"/>
      <c r="HY107" s="9"/>
      <c r="HZ107" s="9"/>
      <c r="IA107" s="9"/>
      <c r="IB107" s="9"/>
      <c r="IC107" s="9"/>
      <c r="ID107" s="9"/>
      <c r="IE107" s="9"/>
      <c r="IF107" s="9"/>
      <c r="IG107" s="9"/>
      <c r="IH107" s="9"/>
      <c r="II107" s="9"/>
      <c r="IJ107" s="9"/>
      <c r="IK107" s="9"/>
      <c r="IL107" s="9"/>
      <c r="IM107" s="9"/>
      <c r="IN107" s="9"/>
      <c r="IO107" s="9"/>
    </row>
    <row r="108" spans="1:249" ht="12.75">
      <c r="A108" s="68" t="s">
        <v>48</v>
      </c>
      <c r="B108" s="74"/>
      <c r="C108" s="74">
        <v>1371.8</v>
      </c>
      <c r="D108" s="75">
        <v>1406.4</v>
      </c>
      <c r="E108" s="73">
        <v>567.9</v>
      </c>
      <c r="F108" s="73">
        <v>120.6</v>
      </c>
      <c r="G108" s="71">
        <f t="shared" si="15"/>
        <v>0.41398162997521504</v>
      </c>
      <c r="H108" s="5"/>
      <c r="I108" s="5"/>
      <c r="J108" s="72">
        <f t="shared" si="13"/>
        <v>0.41398162997521504</v>
      </c>
      <c r="K108" s="72">
        <f t="shared" si="14"/>
        <v>0.403796928327645</v>
      </c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9"/>
      <c r="EA108" s="9"/>
      <c r="EB108" s="9"/>
      <c r="EC108" s="9"/>
      <c r="ED108" s="9"/>
      <c r="EE108" s="9"/>
      <c r="EF108" s="9"/>
      <c r="EG108" s="9"/>
      <c r="EH108" s="9"/>
      <c r="EI108" s="9"/>
      <c r="EJ108" s="9"/>
      <c r="EK108" s="9"/>
      <c r="EL108" s="9"/>
      <c r="EM108" s="9"/>
      <c r="EN108" s="9"/>
      <c r="EO108" s="9"/>
      <c r="EP108" s="9"/>
      <c r="EQ108" s="9"/>
      <c r="ER108" s="9"/>
      <c r="ES108" s="9"/>
      <c r="ET108" s="9"/>
      <c r="EU108" s="9"/>
      <c r="EV108" s="9"/>
      <c r="EW108" s="9"/>
      <c r="EX108" s="9"/>
      <c r="EY108" s="9"/>
      <c r="EZ108" s="9"/>
      <c r="FA108" s="9"/>
      <c r="FB108" s="9"/>
      <c r="FC108" s="9"/>
      <c r="FD108" s="9"/>
      <c r="FE108" s="9"/>
      <c r="FF108" s="9"/>
      <c r="FG108" s="9"/>
      <c r="FH108" s="9"/>
      <c r="FI108" s="9"/>
      <c r="FJ108" s="9"/>
      <c r="FK108" s="9"/>
      <c r="FL108" s="9"/>
      <c r="FM108" s="9"/>
      <c r="FN108" s="9"/>
      <c r="FO108" s="9"/>
      <c r="FP108" s="9"/>
      <c r="FQ108" s="9"/>
      <c r="FR108" s="9"/>
      <c r="FS108" s="9"/>
      <c r="FT108" s="9"/>
      <c r="FU108" s="9"/>
      <c r="FV108" s="9"/>
      <c r="FW108" s="9"/>
      <c r="FX108" s="9"/>
      <c r="FY108" s="9"/>
      <c r="FZ108" s="9"/>
      <c r="GA108" s="9"/>
      <c r="GB108" s="9"/>
      <c r="GC108" s="9"/>
      <c r="GD108" s="9"/>
      <c r="GE108" s="9"/>
      <c r="GF108" s="9"/>
      <c r="GG108" s="9"/>
      <c r="GH108" s="9"/>
      <c r="GI108" s="9"/>
      <c r="GJ108" s="9"/>
      <c r="GK108" s="9"/>
      <c r="GL108" s="9"/>
      <c r="GM108" s="9"/>
      <c r="GN108" s="9"/>
      <c r="GO108" s="9"/>
      <c r="GP108" s="9"/>
      <c r="GQ108" s="9"/>
      <c r="GR108" s="9"/>
      <c r="GS108" s="9"/>
      <c r="GT108" s="9"/>
      <c r="GU108" s="9"/>
      <c r="GV108" s="9"/>
      <c r="GW108" s="9"/>
      <c r="GX108" s="9"/>
      <c r="GY108" s="9"/>
      <c r="GZ108" s="9"/>
      <c r="HA108" s="9"/>
      <c r="HB108" s="9"/>
      <c r="HC108" s="9"/>
      <c r="HD108" s="9"/>
      <c r="HE108" s="9"/>
      <c r="HF108" s="9"/>
      <c r="HG108" s="9"/>
      <c r="HH108" s="9"/>
      <c r="HI108" s="9"/>
      <c r="HJ108" s="9"/>
      <c r="HK108" s="9"/>
      <c r="HL108" s="9"/>
      <c r="HM108" s="9"/>
      <c r="HN108" s="9"/>
      <c r="HO108" s="9"/>
      <c r="HP108" s="9"/>
      <c r="HQ108" s="9"/>
      <c r="HR108" s="9"/>
      <c r="HS108" s="9"/>
      <c r="HT108" s="9"/>
      <c r="HU108" s="9"/>
      <c r="HV108" s="9"/>
      <c r="HW108" s="9"/>
      <c r="HX108" s="9"/>
      <c r="HY108" s="9"/>
      <c r="HZ108" s="9"/>
      <c r="IA108" s="9"/>
      <c r="IB108" s="9"/>
      <c r="IC108" s="9"/>
      <c r="ID108" s="9"/>
      <c r="IE108" s="9"/>
      <c r="IF108" s="9"/>
      <c r="IG108" s="9"/>
      <c r="IH108" s="9"/>
      <c r="II108" s="9"/>
      <c r="IJ108" s="9"/>
      <c r="IK108" s="9"/>
      <c r="IL108" s="9"/>
      <c r="IM108" s="9"/>
      <c r="IN108" s="9"/>
      <c r="IO108" s="9"/>
    </row>
    <row r="109" spans="1:249" ht="12.75">
      <c r="A109" s="68" t="s">
        <v>49</v>
      </c>
      <c r="B109" s="74"/>
      <c r="C109" s="75">
        <v>1138.6</v>
      </c>
      <c r="D109" s="75">
        <v>1322.1</v>
      </c>
      <c r="E109" s="73">
        <v>480.3</v>
      </c>
      <c r="F109" s="73">
        <v>47.6</v>
      </c>
      <c r="G109" s="71">
        <f t="shared" si="15"/>
        <v>0.4218338310205516</v>
      </c>
      <c r="H109" s="5"/>
      <c r="I109" s="5"/>
      <c r="J109" s="72">
        <f t="shared" si="13"/>
        <v>0.4218338310205516</v>
      </c>
      <c r="K109" s="72">
        <f t="shared" si="14"/>
        <v>0.3632856818697527</v>
      </c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9"/>
      <c r="EM109" s="9"/>
      <c r="EN109" s="9"/>
      <c r="EO109" s="9"/>
      <c r="EP109" s="9"/>
      <c r="EQ109" s="9"/>
      <c r="ER109" s="9"/>
      <c r="ES109" s="9"/>
      <c r="ET109" s="9"/>
      <c r="EU109" s="9"/>
      <c r="EV109" s="9"/>
      <c r="EW109" s="9"/>
      <c r="EX109" s="9"/>
      <c r="EY109" s="9"/>
      <c r="EZ109" s="9"/>
      <c r="FA109" s="9"/>
      <c r="FB109" s="9"/>
      <c r="FC109" s="9"/>
      <c r="FD109" s="9"/>
      <c r="FE109" s="9"/>
      <c r="FF109" s="9"/>
      <c r="FG109" s="9"/>
      <c r="FH109" s="9"/>
      <c r="FI109" s="9"/>
      <c r="FJ109" s="9"/>
      <c r="FK109" s="9"/>
      <c r="FL109" s="9"/>
      <c r="FM109" s="9"/>
      <c r="FN109" s="9"/>
      <c r="FO109" s="9"/>
      <c r="FP109" s="9"/>
      <c r="FQ109" s="9"/>
      <c r="FR109" s="9"/>
      <c r="FS109" s="9"/>
      <c r="FT109" s="9"/>
      <c r="FU109" s="9"/>
      <c r="FV109" s="9"/>
      <c r="FW109" s="9"/>
      <c r="FX109" s="9"/>
      <c r="FY109" s="9"/>
      <c r="FZ109" s="9"/>
      <c r="GA109" s="9"/>
      <c r="GB109" s="9"/>
      <c r="GC109" s="9"/>
      <c r="GD109" s="9"/>
      <c r="GE109" s="9"/>
      <c r="GF109" s="9"/>
      <c r="GG109" s="9"/>
      <c r="GH109" s="9"/>
      <c r="GI109" s="9"/>
      <c r="GJ109" s="9"/>
      <c r="GK109" s="9"/>
      <c r="GL109" s="9"/>
      <c r="GM109" s="9"/>
      <c r="GN109" s="9"/>
      <c r="GO109" s="9"/>
      <c r="GP109" s="9"/>
      <c r="GQ109" s="9"/>
      <c r="GR109" s="9"/>
      <c r="GS109" s="9"/>
      <c r="GT109" s="9"/>
      <c r="GU109" s="9"/>
      <c r="GV109" s="9"/>
      <c r="GW109" s="9"/>
      <c r="GX109" s="9"/>
      <c r="GY109" s="9"/>
      <c r="GZ109" s="9"/>
      <c r="HA109" s="9"/>
      <c r="HB109" s="9"/>
      <c r="HC109" s="9"/>
      <c r="HD109" s="9"/>
      <c r="HE109" s="9"/>
      <c r="HF109" s="9"/>
      <c r="HG109" s="9"/>
      <c r="HH109" s="9"/>
      <c r="HI109" s="9"/>
      <c r="HJ109" s="9"/>
      <c r="HK109" s="9"/>
      <c r="HL109" s="9"/>
      <c r="HM109" s="9"/>
      <c r="HN109" s="9"/>
      <c r="HO109" s="9"/>
      <c r="HP109" s="9"/>
      <c r="HQ109" s="9"/>
      <c r="HR109" s="9"/>
      <c r="HS109" s="9"/>
      <c r="HT109" s="9"/>
      <c r="HU109" s="9"/>
      <c r="HV109" s="9"/>
      <c r="HW109" s="9"/>
      <c r="HX109" s="9"/>
      <c r="HY109" s="9"/>
      <c r="HZ109" s="9"/>
      <c r="IA109" s="9"/>
      <c r="IB109" s="9"/>
      <c r="IC109" s="9"/>
      <c r="ID109" s="9"/>
      <c r="IE109" s="9"/>
      <c r="IF109" s="9"/>
      <c r="IG109" s="9"/>
      <c r="IH109" s="9"/>
      <c r="II109" s="9"/>
      <c r="IJ109" s="9"/>
      <c r="IK109" s="9"/>
      <c r="IL109" s="9"/>
      <c r="IM109" s="9"/>
      <c r="IN109" s="9"/>
      <c r="IO109" s="9"/>
    </row>
    <row r="110" spans="1:249" ht="12.75">
      <c r="A110" s="68" t="s">
        <v>50</v>
      </c>
      <c r="B110" s="74"/>
      <c r="C110" s="74">
        <v>21.5</v>
      </c>
      <c r="D110" s="75">
        <v>39.3</v>
      </c>
      <c r="E110" s="73">
        <v>31</v>
      </c>
      <c r="F110" s="73"/>
      <c r="G110" s="71">
        <f t="shared" si="15"/>
        <v>1.441860465116279</v>
      </c>
      <c r="H110" s="5"/>
      <c r="I110" s="5"/>
      <c r="J110" s="72">
        <f t="shared" si="13"/>
        <v>1.441860465116279</v>
      </c>
      <c r="K110" s="72">
        <f t="shared" si="14"/>
        <v>0.7888040712468194</v>
      </c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  <c r="DZ110" s="9"/>
      <c r="EA110" s="9"/>
      <c r="EB110" s="9"/>
      <c r="EC110" s="9"/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  <c r="EO110" s="9"/>
      <c r="EP110" s="9"/>
      <c r="EQ110" s="9"/>
      <c r="ER110" s="9"/>
      <c r="ES110" s="9"/>
      <c r="ET110" s="9"/>
      <c r="EU110" s="9"/>
      <c r="EV110" s="9"/>
      <c r="EW110" s="9"/>
      <c r="EX110" s="9"/>
      <c r="EY110" s="9"/>
      <c r="EZ110" s="9"/>
      <c r="FA110" s="9"/>
      <c r="FB110" s="9"/>
      <c r="FC110" s="9"/>
      <c r="FD110" s="9"/>
      <c r="FE110" s="9"/>
      <c r="FF110" s="9"/>
      <c r="FG110" s="9"/>
      <c r="FH110" s="9"/>
      <c r="FI110" s="9"/>
      <c r="FJ110" s="9"/>
      <c r="FK110" s="9"/>
      <c r="FL110" s="9"/>
      <c r="FM110" s="9"/>
      <c r="FN110" s="9"/>
      <c r="FO110" s="9"/>
      <c r="FP110" s="9"/>
      <c r="FQ110" s="9"/>
      <c r="FR110" s="9"/>
      <c r="FS110" s="9"/>
      <c r="FT110" s="9"/>
      <c r="FU110" s="9"/>
      <c r="FV110" s="9"/>
      <c r="FW110" s="9"/>
      <c r="FX110" s="9"/>
      <c r="FY110" s="9"/>
      <c r="FZ110" s="9"/>
      <c r="GA110" s="9"/>
      <c r="GB110" s="9"/>
      <c r="GC110" s="9"/>
      <c r="GD110" s="9"/>
      <c r="GE110" s="9"/>
      <c r="GF110" s="9"/>
      <c r="GG110" s="9"/>
      <c r="GH110" s="9"/>
      <c r="GI110" s="9"/>
      <c r="GJ110" s="9"/>
      <c r="GK110" s="9"/>
      <c r="GL110" s="9"/>
      <c r="GM110" s="9"/>
      <c r="GN110" s="9"/>
      <c r="GO110" s="9"/>
      <c r="GP110" s="9"/>
      <c r="GQ110" s="9"/>
      <c r="GR110" s="9"/>
      <c r="GS110" s="9"/>
      <c r="GT110" s="9"/>
      <c r="GU110" s="9"/>
      <c r="GV110" s="9"/>
      <c r="GW110" s="9"/>
      <c r="GX110" s="9"/>
      <c r="GY110" s="9"/>
      <c r="GZ110" s="9"/>
      <c r="HA110" s="9"/>
      <c r="HB110" s="9"/>
      <c r="HC110" s="9"/>
      <c r="HD110" s="9"/>
      <c r="HE110" s="9"/>
      <c r="HF110" s="9"/>
      <c r="HG110" s="9"/>
      <c r="HH110" s="9"/>
      <c r="HI110" s="9"/>
      <c r="HJ110" s="9"/>
      <c r="HK110" s="9"/>
      <c r="HL110" s="9"/>
      <c r="HM110" s="9"/>
      <c r="HN110" s="9"/>
      <c r="HO110" s="9"/>
      <c r="HP110" s="9"/>
      <c r="HQ110" s="9"/>
      <c r="HR110" s="9"/>
      <c r="HS110" s="9"/>
      <c r="HT110" s="9"/>
      <c r="HU110" s="9"/>
      <c r="HV110" s="9"/>
      <c r="HW110" s="9"/>
      <c r="HX110" s="9"/>
      <c r="HY110" s="9"/>
      <c r="HZ110" s="9"/>
      <c r="IA110" s="9"/>
      <c r="IB110" s="9"/>
      <c r="IC110" s="9"/>
      <c r="ID110" s="9"/>
      <c r="IE110" s="9"/>
      <c r="IF110" s="9"/>
      <c r="IG110" s="9"/>
      <c r="IH110" s="9"/>
      <c r="II110" s="9"/>
      <c r="IJ110" s="9"/>
      <c r="IK110" s="9"/>
      <c r="IL110" s="9"/>
      <c r="IM110" s="9"/>
      <c r="IN110" s="9"/>
      <c r="IO110" s="9"/>
    </row>
    <row r="111" spans="1:249" ht="12.75">
      <c r="A111" s="68" t="s">
        <v>51</v>
      </c>
      <c r="B111" s="74"/>
      <c r="C111" s="74">
        <v>991.3</v>
      </c>
      <c r="D111" s="75">
        <v>1014.4</v>
      </c>
      <c r="E111" s="73">
        <v>510</v>
      </c>
      <c r="F111" s="73">
        <v>48.8</v>
      </c>
      <c r="G111" s="71">
        <f t="shared" si="15"/>
        <v>0.5144759406839504</v>
      </c>
      <c r="H111" s="30"/>
      <c r="I111" s="30"/>
      <c r="J111" s="72">
        <f t="shared" si="13"/>
        <v>0.5144759406839504</v>
      </c>
      <c r="K111" s="72">
        <f t="shared" si="14"/>
        <v>0.5027602523659306</v>
      </c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9"/>
      <c r="EQ111" s="9"/>
      <c r="ER111" s="9"/>
      <c r="ES111" s="9"/>
      <c r="ET111" s="9"/>
      <c r="EU111" s="9"/>
      <c r="EV111" s="9"/>
      <c r="EW111" s="9"/>
      <c r="EX111" s="9"/>
      <c r="EY111" s="9"/>
      <c r="EZ111" s="9"/>
      <c r="FA111" s="9"/>
      <c r="FB111" s="9"/>
      <c r="FC111" s="9"/>
      <c r="FD111" s="9"/>
      <c r="FE111" s="9"/>
      <c r="FF111" s="9"/>
      <c r="FG111" s="9"/>
      <c r="FH111" s="9"/>
      <c r="FI111" s="9"/>
      <c r="FJ111" s="9"/>
      <c r="FK111" s="9"/>
      <c r="FL111" s="9"/>
      <c r="FM111" s="9"/>
      <c r="FN111" s="9"/>
      <c r="FO111" s="9"/>
      <c r="FP111" s="9"/>
      <c r="FQ111" s="9"/>
      <c r="FR111" s="9"/>
      <c r="FS111" s="9"/>
      <c r="FT111" s="9"/>
      <c r="FU111" s="9"/>
      <c r="FV111" s="9"/>
      <c r="FW111" s="9"/>
      <c r="FX111" s="9"/>
      <c r="FY111" s="9"/>
      <c r="FZ111" s="9"/>
      <c r="GA111" s="9"/>
      <c r="GB111" s="9"/>
      <c r="GC111" s="9"/>
      <c r="GD111" s="9"/>
      <c r="GE111" s="9"/>
      <c r="GF111" s="9"/>
      <c r="GG111" s="9"/>
      <c r="GH111" s="9"/>
      <c r="GI111" s="9"/>
      <c r="GJ111" s="9"/>
      <c r="GK111" s="9"/>
      <c r="GL111" s="9"/>
      <c r="GM111" s="9"/>
      <c r="GN111" s="9"/>
      <c r="GO111" s="9"/>
      <c r="GP111" s="9"/>
      <c r="GQ111" s="9"/>
      <c r="GR111" s="9"/>
      <c r="GS111" s="9"/>
      <c r="GT111" s="9"/>
      <c r="GU111" s="9"/>
      <c r="GV111" s="9"/>
      <c r="GW111" s="9"/>
      <c r="GX111" s="9"/>
      <c r="GY111" s="9"/>
      <c r="GZ111" s="9"/>
      <c r="HA111" s="9"/>
      <c r="HB111" s="9"/>
      <c r="HC111" s="9"/>
      <c r="HD111" s="9"/>
      <c r="HE111" s="9"/>
      <c r="HF111" s="9"/>
      <c r="HG111" s="9"/>
      <c r="HH111" s="9"/>
      <c r="HI111" s="9"/>
      <c r="HJ111" s="9"/>
      <c r="HK111" s="9"/>
      <c r="HL111" s="9"/>
      <c r="HM111" s="9"/>
      <c r="HN111" s="9"/>
      <c r="HO111" s="9"/>
      <c r="HP111" s="9"/>
      <c r="HQ111" s="9"/>
      <c r="HR111" s="9"/>
      <c r="HS111" s="9"/>
      <c r="HT111" s="9"/>
      <c r="HU111" s="9"/>
      <c r="HV111" s="9"/>
      <c r="HW111" s="9"/>
      <c r="HX111" s="9"/>
      <c r="HY111" s="9"/>
      <c r="HZ111" s="9"/>
      <c r="IA111" s="9"/>
      <c r="IB111" s="9"/>
      <c r="IC111" s="9"/>
      <c r="ID111" s="9"/>
      <c r="IE111" s="9"/>
      <c r="IF111" s="9"/>
      <c r="IG111" s="9"/>
      <c r="IH111" s="9"/>
      <c r="II111" s="9"/>
      <c r="IJ111" s="9"/>
      <c r="IK111" s="9"/>
      <c r="IL111" s="9"/>
      <c r="IM111" s="9"/>
      <c r="IN111" s="9"/>
      <c r="IO111" s="9"/>
    </row>
    <row r="112" spans="1:249" ht="12.75">
      <c r="A112" s="68" t="s">
        <v>52</v>
      </c>
      <c r="B112" s="74"/>
      <c r="C112" s="74">
        <v>2679.6</v>
      </c>
      <c r="D112" s="75">
        <v>2692</v>
      </c>
      <c r="E112" s="73">
        <v>1373</v>
      </c>
      <c r="F112" s="73">
        <v>454</v>
      </c>
      <c r="G112" s="71">
        <f t="shared" si="15"/>
        <v>0.512389908941633</v>
      </c>
      <c r="H112" s="5"/>
      <c r="I112" s="5"/>
      <c r="J112" s="72">
        <f t="shared" si="13"/>
        <v>0.512389908941633</v>
      </c>
      <c r="K112" s="72">
        <f t="shared" si="14"/>
        <v>0.5100297176820208</v>
      </c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9"/>
      <c r="EJ112" s="9"/>
      <c r="EK112" s="9"/>
      <c r="EL112" s="9"/>
      <c r="EM112" s="9"/>
      <c r="EN112" s="9"/>
      <c r="EO112" s="9"/>
      <c r="EP112" s="9"/>
      <c r="EQ112" s="9"/>
      <c r="ER112" s="9"/>
      <c r="ES112" s="9"/>
      <c r="ET112" s="9"/>
      <c r="EU112" s="9"/>
      <c r="EV112" s="9"/>
      <c r="EW112" s="9"/>
      <c r="EX112" s="9"/>
      <c r="EY112" s="9"/>
      <c r="EZ112" s="9"/>
      <c r="FA112" s="9"/>
      <c r="FB112" s="9"/>
      <c r="FC112" s="9"/>
      <c r="FD112" s="9"/>
      <c r="FE112" s="9"/>
      <c r="FF112" s="9"/>
      <c r="FG112" s="9"/>
      <c r="FH112" s="9"/>
      <c r="FI112" s="9"/>
      <c r="FJ112" s="9"/>
      <c r="FK112" s="9"/>
      <c r="FL112" s="9"/>
      <c r="FM112" s="9"/>
      <c r="FN112" s="9"/>
      <c r="FO112" s="9"/>
      <c r="FP112" s="9"/>
      <c r="FQ112" s="9"/>
      <c r="FR112" s="9"/>
      <c r="FS112" s="9"/>
      <c r="FT112" s="9"/>
      <c r="FU112" s="9"/>
      <c r="FV112" s="9"/>
      <c r="FW112" s="9"/>
      <c r="FX112" s="9"/>
      <c r="FY112" s="9"/>
      <c r="FZ112" s="9"/>
      <c r="GA112" s="9"/>
      <c r="GB112" s="9"/>
      <c r="GC112" s="9"/>
      <c r="GD112" s="9"/>
      <c r="GE112" s="9"/>
      <c r="GF112" s="9"/>
      <c r="GG112" s="9"/>
      <c r="GH112" s="9"/>
      <c r="GI112" s="9"/>
      <c r="GJ112" s="9"/>
      <c r="GK112" s="9"/>
      <c r="GL112" s="9"/>
      <c r="GM112" s="9"/>
      <c r="GN112" s="9"/>
      <c r="GO112" s="9"/>
      <c r="GP112" s="9"/>
      <c r="GQ112" s="9"/>
      <c r="GR112" s="9"/>
      <c r="GS112" s="9"/>
      <c r="GT112" s="9"/>
      <c r="GU112" s="9"/>
      <c r="GV112" s="9"/>
      <c r="GW112" s="9"/>
      <c r="GX112" s="9"/>
      <c r="GY112" s="9"/>
      <c r="GZ112" s="9"/>
      <c r="HA112" s="9"/>
      <c r="HB112" s="9"/>
      <c r="HC112" s="9"/>
      <c r="HD112" s="9"/>
      <c r="HE112" s="9"/>
      <c r="HF112" s="9"/>
      <c r="HG112" s="9"/>
      <c r="HH112" s="9"/>
      <c r="HI112" s="9"/>
      <c r="HJ112" s="9"/>
      <c r="HK112" s="9"/>
      <c r="HL112" s="9"/>
      <c r="HM112" s="9"/>
      <c r="HN112" s="9"/>
      <c r="HO112" s="9"/>
      <c r="HP112" s="9"/>
      <c r="HQ112" s="9"/>
      <c r="HR112" s="9"/>
      <c r="HS112" s="9"/>
      <c r="HT112" s="9"/>
      <c r="HU112" s="9"/>
      <c r="HV112" s="9"/>
      <c r="HW112" s="9"/>
      <c r="HX112" s="9"/>
      <c r="HY112" s="9"/>
      <c r="HZ112" s="9"/>
      <c r="IA112" s="9"/>
      <c r="IB112" s="9"/>
      <c r="IC112" s="9"/>
      <c r="ID112" s="9"/>
      <c r="IE112" s="9"/>
      <c r="IF112" s="9"/>
      <c r="IG112" s="9"/>
      <c r="IH112" s="9"/>
      <c r="II112" s="9"/>
      <c r="IJ112" s="9"/>
      <c r="IK112" s="9"/>
      <c r="IL112" s="9"/>
      <c r="IM112" s="9"/>
      <c r="IN112" s="9"/>
      <c r="IO112" s="9"/>
    </row>
    <row r="113" spans="1:249" ht="12.75">
      <c r="A113" s="68" t="s">
        <v>53</v>
      </c>
      <c r="B113" s="74"/>
      <c r="C113" s="74">
        <v>1153.6</v>
      </c>
      <c r="D113" s="75">
        <v>1171.4</v>
      </c>
      <c r="E113" s="73">
        <v>153.9</v>
      </c>
      <c r="F113" s="73"/>
      <c r="G113" s="71">
        <f t="shared" si="15"/>
        <v>0.1334084604715673</v>
      </c>
      <c r="H113" s="5"/>
      <c r="I113" s="5"/>
      <c r="J113" s="72">
        <f t="shared" si="13"/>
        <v>0.1334084604715673</v>
      </c>
      <c r="K113" s="72">
        <f t="shared" si="14"/>
        <v>0.1313812532012976</v>
      </c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  <c r="EQ113" s="9"/>
      <c r="ER113" s="9"/>
      <c r="ES113" s="9"/>
      <c r="ET113" s="9"/>
      <c r="EU113" s="9"/>
      <c r="EV113" s="9"/>
      <c r="EW113" s="9"/>
      <c r="EX113" s="9"/>
      <c r="EY113" s="9"/>
      <c r="EZ113" s="9"/>
      <c r="FA113" s="9"/>
      <c r="FB113" s="9"/>
      <c r="FC113" s="9"/>
      <c r="FD113" s="9"/>
      <c r="FE113" s="9"/>
      <c r="FF113" s="9"/>
      <c r="FG113" s="9"/>
      <c r="FH113" s="9"/>
      <c r="FI113" s="9"/>
      <c r="FJ113" s="9"/>
      <c r="FK113" s="9"/>
      <c r="FL113" s="9"/>
      <c r="FM113" s="9"/>
      <c r="FN113" s="9"/>
      <c r="FO113" s="9"/>
      <c r="FP113" s="9"/>
      <c r="FQ113" s="9"/>
      <c r="FR113" s="9"/>
      <c r="FS113" s="9"/>
      <c r="FT113" s="9"/>
      <c r="FU113" s="9"/>
      <c r="FV113" s="9"/>
      <c r="FW113" s="9"/>
      <c r="FX113" s="9"/>
      <c r="FY113" s="9"/>
      <c r="FZ113" s="9"/>
      <c r="GA113" s="9"/>
      <c r="GB113" s="9"/>
      <c r="GC113" s="9"/>
      <c r="GD113" s="9"/>
      <c r="GE113" s="9"/>
      <c r="GF113" s="9"/>
      <c r="GG113" s="9"/>
      <c r="GH113" s="9"/>
      <c r="GI113" s="9"/>
      <c r="GJ113" s="9"/>
      <c r="GK113" s="9"/>
      <c r="GL113" s="9"/>
      <c r="GM113" s="9"/>
      <c r="GN113" s="9"/>
      <c r="GO113" s="9"/>
      <c r="GP113" s="9"/>
      <c r="GQ113" s="9"/>
      <c r="GR113" s="9"/>
      <c r="GS113" s="9"/>
      <c r="GT113" s="9"/>
      <c r="GU113" s="9"/>
      <c r="GV113" s="9"/>
      <c r="GW113" s="9"/>
      <c r="GX113" s="9"/>
      <c r="GY113" s="9"/>
      <c r="GZ113" s="9"/>
      <c r="HA113" s="9"/>
      <c r="HB113" s="9"/>
      <c r="HC113" s="9"/>
      <c r="HD113" s="9"/>
      <c r="HE113" s="9"/>
      <c r="HF113" s="9"/>
      <c r="HG113" s="9"/>
      <c r="HH113" s="9"/>
      <c r="HI113" s="9"/>
      <c r="HJ113" s="9"/>
      <c r="HK113" s="9"/>
      <c r="HL113" s="9"/>
      <c r="HM113" s="9"/>
      <c r="HN113" s="9"/>
      <c r="HO113" s="9"/>
      <c r="HP113" s="9"/>
      <c r="HQ113" s="9"/>
      <c r="HR113" s="9"/>
      <c r="HS113" s="9"/>
      <c r="HT113" s="9"/>
      <c r="HU113" s="9"/>
      <c r="HV113" s="9"/>
      <c r="HW113" s="9"/>
      <c r="HX113" s="9"/>
      <c r="HY113" s="9"/>
      <c r="HZ113" s="9"/>
      <c r="IA113" s="9"/>
      <c r="IB113" s="9"/>
      <c r="IC113" s="9"/>
      <c r="ID113" s="9"/>
      <c r="IE113" s="9"/>
      <c r="IF113" s="9"/>
      <c r="IG113" s="9"/>
      <c r="IH113" s="9"/>
      <c r="II113" s="9"/>
      <c r="IJ113" s="9"/>
      <c r="IK113" s="9"/>
      <c r="IL113" s="9"/>
      <c r="IM113" s="9"/>
      <c r="IN113" s="9"/>
      <c r="IO113" s="9"/>
    </row>
    <row r="114" spans="1:249" ht="12.75">
      <c r="A114" s="68" t="s">
        <v>54</v>
      </c>
      <c r="B114" s="74"/>
      <c r="C114" s="74">
        <v>2468.5</v>
      </c>
      <c r="D114" s="75">
        <v>3462.5</v>
      </c>
      <c r="E114" s="73">
        <v>1891.2</v>
      </c>
      <c r="F114" s="73">
        <v>365.6</v>
      </c>
      <c r="G114" s="71">
        <f t="shared" si="15"/>
        <v>0.7661332793194248</v>
      </c>
      <c r="H114" s="5"/>
      <c r="I114" s="5"/>
      <c r="J114" s="72">
        <f t="shared" si="13"/>
        <v>0.7661332793194248</v>
      </c>
      <c r="K114" s="72">
        <f t="shared" si="14"/>
        <v>0.5461949458483755</v>
      </c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  <c r="EQ114" s="9"/>
      <c r="ER114" s="9"/>
      <c r="ES114" s="9"/>
      <c r="ET114" s="9"/>
      <c r="EU114" s="9"/>
      <c r="EV114" s="9"/>
      <c r="EW114" s="9"/>
      <c r="EX114" s="9"/>
      <c r="EY114" s="9"/>
      <c r="EZ114" s="9"/>
      <c r="FA114" s="9"/>
      <c r="FB114" s="9"/>
      <c r="FC114" s="9"/>
      <c r="FD114" s="9"/>
      <c r="FE114" s="9"/>
      <c r="FF114" s="9"/>
      <c r="FG114" s="9"/>
      <c r="FH114" s="9"/>
      <c r="FI114" s="9"/>
      <c r="FJ114" s="9"/>
      <c r="FK114" s="9"/>
      <c r="FL114" s="9"/>
      <c r="FM114" s="9"/>
      <c r="FN114" s="9"/>
      <c r="FO114" s="9"/>
      <c r="FP114" s="9"/>
      <c r="FQ114" s="9"/>
      <c r="FR114" s="9"/>
      <c r="FS114" s="9"/>
      <c r="FT114" s="9"/>
      <c r="FU114" s="9"/>
      <c r="FV114" s="9"/>
      <c r="FW114" s="9"/>
      <c r="FX114" s="9"/>
      <c r="FY114" s="9"/>
      <c r="FZ114" s="9"/>
      <c r="GA114" s="9"/>
      <c r="GB114" s="9"/>
      <c r="GC114" s="9"/>
      <c r="GD114" s="9"/>
      <c r="GE114" s="9"/>
      <c r="GF114" s="9"/>
      <c r="GG114" s="9"/>
      <c r="GH114" s="9"/>
      <c r="GI114" s="9"/>
      <c r="GJ114" s="9"/>
      <c r="GK114" s="9"/>
      <c r="GL114" s="9"/>
      <c r="GM114" s="9"/>
      <c r="GN114" s="9"/>
      <c r="GO114" s="9"/>
      <c r="GP114" s="9"/>
      <c r="GQ114" s="9"/>
      <c r="GR114" s="9"/>
      <c r="GS114" s="9"/>
      <c r="GT114" s="9"/>
      <c r="GU114" s="9"/>
      <c r="GV114" s="9"/>
      <c r="GW114" s="9"/>
      <c r="GX114" s="9"/>
      <c r="GY114" s="9"/>
      <c r="GZ114" s="9"/>
      <c r="HA114" s="9"/>
      <c r="HB114" s="9"/>
      <c r="HC114" s="9"/>
      <c r="HD114" s="9"/>
      <c r="HE114" s="9"/>
      <c r="HF114" s="9"/>
      <c r="HG114" s="9"/>
      <c r="HH114" s="9"/>
      <c r="HI114" s="9"/>
      <c r="HJ114" s="9"/>
      <c r="HK114" s="9"/>
      <c r="HL114" s="9"/>
      <c r="HM114" s="9"/>
      <c r="HN114" s="9"/>
      <c r="HO114" s="9"/>
      <c r="HP114" s="9"/>
      <c r="HQ114" s="9"/>
      <c r="HR114" s="9"/>
      <c r="HS114" s="9"/>
      <c r="HT114" s="9"/>
      <c r="HU114" s="9"/>
      <c r="HV114" s="9"/>
      <c r="HW114" s="9"/>
      <c r="HX114" s="9"/>
      <c r="HY114" s="9"/>
      <c r="HZ114" s="9"/>
      <c r="IA114" s="9"/>
      <c r="IB114" s="9"/>
      <c r="IC114" s="9"/>
      <c r="ID114" s="9"/>
      <c r="IE114" s="9"/>
      <c r="IF114" s="9"/>
      <c r="IG114" s="9"/>
      <c r="IH114" s="9"/>
      <c r="II114" s="9"/>
      <c r="IJ114" s="9"/>
      <c r="IK114" s="9"/>
      <c r="IL114" s="9"/>
      <c r="IM114" s="9"/>
      <c r="IN114" s="9"/>
      <c r="IO114" s="9"/>
    </row>
    <row r="115" spans="1:249" ht="12.75">
      <c r="A115" s="68" t="s">
        <v>55</v>
      </c>
      <c r="B115" s="74"/>
      <c r="C115" s="74"/>
      <c r="D115" s="75"/>
      <c r="E115" s="73"/>
      <c r="F115" s="70"/>
      <c r="G115" s="71"/>
      <c r="H115" s="5"/>
      <c r="I115" s="5"/>
      <c r="J115" s="72"/>
      <c r="K115" s="72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9"/>
      <c r="EO115" s="9"/>
      <c r="EP115" s="9"/>
      <c r="EQ115" s="9"/>
      <c r="ER115" s="9"/>
      <c r="ES115" s="9"/>
      <c r="ET115" s="9"/>
      <c r="EU115" s="9"/>
      <c r="EV115" s="9"/>
      <c r="EW115" s="9"/>
      <c r="EX115" s="9"/>
      <c r="EY115" s="9"/>
      <c r="EZ115" s="9"/>
      <c r="FA115" s="9"/>
      <c r="FB115" s="9"/>
      <c r="FC115" s="9"/>
      <c r="FD115" s="9"/>
      <c r="FE115" s="9"/>
      <c r="FF115" s="9"/>
      <c r="FG115" s="9"/>
      <c r="FH115" s="9"/>
      <c r="FI115" s="9"/>
      <c r="FJ115" s="9"/>
      <c r="FK115" s="9"/>
      <c r="FL115" s="9"/>
      <c r="FM115" s="9"/>
      <c r="FN115" s="9"/>
      <c r="FO115" s="9"/>
      <c r="FP115" s="9"/>
      <c r="FQ115" s="9"/>
      <c r="FR115" s="9"/>
      <c r="FS115" s="9"/>
      <c r="FT115" s="9"/>
      <c r="FU115" s="9"/>
      <c r="FV115" s="9"/>
      <c r="FW115" s="9"/>
      <c r="FX115" s="9"/>
      <c r="FY115" s="9"/>
      <c r="FZ115" s="9"/>
      <c r="GA115" s="9"/>
      <c r="GB115" s="9"/>
      <c r="GC115" s="9"/>
      <c r="GD115" s="9"/>
      <c r="GE115" s="9"/>
      <c r="GF115" s="9"/>
      <c r="GG115" s="9"/>
      <c r="GH115" s="9"/>
      <c r="GI115" s="9"/>
      <c r="GJ115" s="9"/>
      <c r="GK115" s="9"/>
      <c r="GL115" s="9"/>
      <c r="GM115" s="9"/>
      <c r="GN115" s="9"/>
      <c r="GO115" s="9"/>
      <c r="GP115" s="9"/>
      <c r="GQ115" s="9"/>
      <c r="GR115" s="9"/>
      <c r="GS115" s="9"/>
      <c r="GT115" s="9"/>
      <c r="GU115" s="9"/>
      <c r="GV115" s="9"/>
      <c r="GW115" s="9"/>
      <c r="GX115" s="9"/>
      <c r="GY115" s="9"/>
      <c r="GZ115" s="9"/>
      <c r="HA115" s="9"/>
      <c r="HB115" s="9"/>
      <c r="HC115" s="9"/>
      <c r="HD115" s="9"/>
      <c r="HE115" s="9"/>
      <c r="HF115" s="9"/>
      <c r="HG115" s="9"/>
      <c r="HH115" s="9"/>
      <c r="HI115" s="9"/>
      <c r="HJ115" s="9"/>
      <c r="HK115" s="9"/>
      <c r="HL115" s="9"/>
      <c r="HM115" s="9"/>
      <c r="HN115" s="9"/>
      <c r="HO115" s="9"/>
      <c r="HP115" s="9"/>
      <c r="HQ115" s="9"/>
      <c r="HR115" s="9"/>
      <c r="HS115" s="9"/>
      <c r="HT115" s="9"/>
      <c r="HU115" s="9"/>
      <c r="HV115" s="9"/>
      <c r="HW115" s="9"/>
      <c r="HX115" s="9"/>
      <c r="HY115" s="9"/>
      <c r="HZ115" s="9"/>
      <c r="IA115" s="9"/>
      <c r="IB115" s="9"/>
      <c r="IC115" s="9"/>
      <c r="ID115" s="9"/>
      <c r="IE115" s="9"/>
      <c r="IF115" s="9"/>
      <c r="IG115" s="9"/>
      <c r="IH115" s="9"/>
      <c r="II115" s="9"/>
      <c r="IJ115" s="9"/>
      <c r="IK115" s="9"/>
      <c r="IL115" s="9"/>
      <c r="IM115" s="9"/>
      <c r="IN115" s="9"/>
      <c r="IO115" s="9"/>
    </row>
    <row r="116" spans="1:249" ht="15.75">
      <c r="A116" s="19" t="s">
        <v>118</v>
      </c>
      <c r="B116" s="88"/>
      <c r="C116" s="88">
        <f>C117</f>
        <v>-6.5</v>
      </c>
      <c r="D116" s="88">
        <f aca="true" t="shared" si="16" ref="D116:I116">D117</f>
        <v>-6.5</v>
      </c>
      <c r="E116" s="88">
        <f t="shared" si="16"/>
        <v>-6.5</v>
      </c>
      <c r="F116" s="88">
        <f t="shared" si="16"/>
        <v>0</v>
      </c>
      <c r="G116" s="88">
        <f t="shared" si="16"/>
        <v>0</v>
      </c>
      <c r="H116" s="88">
        <f t="shared" si="16"/>
        <v>0</v>
      </c>
      <c r="I116" s="88">
        <f t="shared" si="16"/>
        <v>0</v>
      </c>
      <c r="J116" s="15">
        <f>E116/C116</f>
        <v>1</v>
      </c>
      <c r="K116" s="15">
        <f>E116/D116</f>
        <v>1</v>
      </c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/>
      <c r="DZ116" s="9"/>
      <c r="EA116" s="9"/>
      <c r="EB116" s="9"/>
      <c r="EC116" s="9"/>
      <c r="ED116" s="9"/>
      <c r="EE116" s="9"/>
      <c r="EF116" s="9"/>
      <c r="EG116" s="9"/>
      <c r="EH116" s="9"/>
      <c r="EI116" s="9"/>
      <c r="EJ116" s="9"/>
      <c r="EK116" s="9"/>
      <c r="EL116" s="9"/>
      <c r="EM116" s="9"/>
      <c r="EN116" s="9"/>
      <c r="EO116" s="9"/>
      <c r="EP116" s="9"/>
      <c r="EQ116" s="9"/>
      <c r="ER116" s="9"/>
      <c r="ES116" s="9"/>
      <c r="ET116" s="9"/>
      <c r="EU116" s="9"/>
      <c r="EV116" s="9"/>
      <c r="EW116" s="9"/>
      <c r="EX116" s="9"/>
      <c r="EY116" s="9"/>
      <c r="EZ116" s="9"/>
      <c r="FA116" s="9"/>
      <c r="FB116" s="9"/>
      <c r="FC116" s="9"/>
      <c r="FD116" s="9"/>
      <c r="FE116" s="9"/>
      <c r="FF116" s="9"/>
      <c r="FG116" s="9"/>
      <c r="FH116" s="9"/>
      <c r="FI116" s="9"/>
      <c r="FJ116" s="9"/>
      <c r="FK116" s="9"/>
      <c r="FL116" s="9"/>
      <c r="FM116" s="9"/>
      <c r="FN116" s="9"/>
      <c r="FO116" s="9"/>
      <c r="FP116" s="9"/>
      <c r="FQ116" s="9"/>
      <c r="FR116" s="9"/>
      <c r="FS116" s="9"/>
      <c r="FT116" s="9"/>
      <c r="FU116" s="9"/>
      <c r="FV116" s="9"/>
      <c r="FW116" s="9"/>
      <c r="FX116" s="9"/>
      <c r="FY116" s="9"/>
      <c r="FZ116" s="9"/>
      <c r="GA116" s="9"/>
      <c r="GB116" s="9"/>
      <c r="GC116" s="9"/>
      <c r="GD116" s="9"/>
      <c r="GE116" s="9"/>
      <c r="GF116" s="9"/>
      <c r="GG116" s="9"/>
      <c r="GH116" s="9"/>
      <c r="GI116" s="9"/>
      <c r="GJ116" s="9"/>
      <c r="GK116" s="9"/>
      <c r="GL116" s="9"/>
      <c r="GM116" s="9"/>
      <c r="GN116" s="9"/>
      <c r="GO116" s="9"/>
      <c r="GP116" s="9"/>
      <c r="GQ116" s="9"/>
      <c r="GR116" s="9"/>
      <c r="GS116" s="9"/>
      <c r="GT116" s="9"/>
      <c r="GU116" s="9"/>
      <c r="GV116" s="9"/>
      <c r="GW116" s="9"/>
      <c r="GX116" s="9"/>
      <c r="GY116" s="9"/>
      <c r="GZ116" s="9"/>
      <c r="HA116" s="9"/>
      <c r="HB116" s="9"/>
      <c r="HC116" s="9"/>
      <c r="HD116" s="9"/>
      <c r="HE116" s="9"/>
      <c r="HF116" s="9"/>
      <c r="HG116" s="9"/>
      <c r="HH116" s="9"/>
      <c r="HI116" s="9"/>
      <c r="HJ116" s="9"/>
      <c r="HK116" s="9"/>
      <c r="HL116" s="9"/>
      <c r="HM116" s="9"/>
      <c r="HN116" s="9"/>
      <c r="HO116" s="9"/>
      <c r="HP116" s="9"/>
      <c r="HQ116" s="9"/>
      <c r="HR116" s="9"/>
      <c r="HS116" s="9"/>
      <c r="HT116" s="9"/>
      <c r="HU116" s="9"/>
      <c r="HV116" s="9"/>
      <c r="HW116" s="9"/>
      <c r="HX116" s="9"/>
      <c r="HY116" s="9"/>
      <c r="HZ116" s="9"/>
      <c r="IA116" s="9"/>
      <c r="IB116" s="9"/>
      <c r="IC116" s="9"/>
      <c r="ID116" s="9"/>
      <c r="IE116" s="9"/>
      <c r="IF116" s="9"/>
      <c r="IG116" s="9"/>
      <c r="IH116" s="9"/>
      <c r="II116" s="9"/>
      <c r="IJ116" s="9"/>
      <c r="IK116" s="9"/>
      <c r="IL116" s="9"/>
      <c r="IM116" s="9"/>
      <c r="IN116" s="9"/>
      <c r="IO116" s="9"/>
    </row>
    <row r="117" spans="1:249" ht="12.75">
      <c r="A117" s="68" t="s">
        <v>55</v>
      </c>
      <c r="B117" s="74"/>
      <c r="C117" s="74">
        <v>-6.5</v>
      </c>
      <c r="D117" s="75">
        <v>-6.5</v>
      </c>
      <c r="E117" s="73">
        <v>-6.5</v>
      </c>
      <c r="F117" s="70"/>
      <c r="G117" s="71"/>
      <c r="H117" s="5"/>
      <c r="I117" s="5"/>
      <c r="J117" s="72">
        <f>E117/C117</f>
        <v>1</v>
      </c>
      <c r="K117" s="72">
        <f>E117/D117</f>
        <v>1</v>
      </c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  <c r="EB117" s="9"/>
      <c r="EC117" s="9"/>
      <c r="ED117" s="9"/>
      <c r="EE117" s="9"/>
      <c r="EF117" s="9"/>
      <c r="EG117" s="9"/>
      <c r="EH117" s="9"/>
      <c r="EI117" s="9"/>
      <c r="EJ117" s="9"/>
      <c r="EK117" s="9"/>
      <c r="EL117" s="9"/>
      <c r="EM117" s="9"/>
      <c r="EN117" s="9"/>
      <c r="EO117" s="9"/>
      <c r="EP117" s="9"/>
      <c r="EQ117" s="9"/>
      <c r="ER117" s="9"/>
      <c r="ES117" s="9"/>
      <c r="ET117" s="9"/>
      <c r="EU117" s="9"/>
      <c r="EV117" s="9"/>
      <c r="EW117" s="9"/>
      <c r="EX117" s="9"/>
      <c r="EY117" s="9"/>
      <c r="EZ117" s="9"/>
      <c r="FA117" s="9"/>
      <c r="FB117" s="9"/>
      <c r="FC117" s="9"/>
      <c r="FD117" s="9"/>
      <c r="FE117" s="9"/>
      <c r="FF117" s="9"/>
      <c r="FG117" s="9"/>
      <c r="FH117" s="9"/>
      <c r="FI117" s="9"/>
      <c r="FJ117" s="9"/>
      <c r="FK117" s="9"/>
      <c r="FL117" s="9"/>
      <c r="FM117" s="9"/>
      <c r="FN117" s="9"/>
      <c r="FO117" s="9"/>
      <c r="FP117" s="9"/>
      <c r="FQ117" s="9"/>
      <c r="FR117" s="9"/>
      <c r="FS117" s="9"/>
      <c r="FT117" s="9"/>
      <c r="FU117" s="9"/>
      <c r="FV117" s="9"/>
      <c r="FW117" s="9"/>
      <c r="FX117" s="9"/>
      <c r="FY117" s="9"/>
      <c r="FZ117" s="9"/>
      <c r="GA117" s="9"/>
      <c r="GB117" s="9"/>
      <c r="GC117" s="9"/>
      <c r="GD117" s="9"/>
      <c r="GE117" s="9"/>
      <c r="GF117" s="9"/>
      <c r="GG117" s="9"/>
      <c r="GH117" s="9"/>
      <c r="GI117" s="9"/>
      <c r="GJ117" s="9"/>
      <c r="GK117" s="9"/>
      <c r="GL117" s="9"/>
      <c r="GM117" s="9"/>
      <c r="GN117" s="9"/>
      <c r="GO117" s="9"/>
      <c r="GP117" s="9"/>
      <c r="GQ117" s="9"/>
      <c r="GR117" s="9"/>
      <c r="GS117" s="9"/>
      <c r="GT117" s="9"/>
      <c r="GU117" s="9"/>
      <c r="GV117" s="9"/>
      <c r="GW117" s="9"/>
      <c r="GX117" s="9"/>
      <c r="GY117" s="9"/>
      <c r="GZ117" s="9"/>
      <c r="HA117" s="9"/>
      <c r="HB117" s="9"/>
      <c r="HC117" s="9"/>
      <c r="HD117" s="9"/>
      <c r="HE117" s="9"/>
      <c r="HF117" s="9"/>
      <c r="HG117" s="9"/>
      <c r="HH117" s="9"/>
      <c r="HI117" s="9"/>
      <c r="HJ117" s="9"/>
      <c r="HK117" s="9"/>
      <c r="HL117" s="9"/>
      <c r="HM117" s="9"/>
      <c r="HN117" s="9"/>
      <c r="HO117" s="9"/>
      <c r="HP117" s="9"/>
      <c r="HQ117" s="9"/>
      <c r="HR117" s="9"/>
      <c r="HS117" s="9"/>
      <c r="HT117" s="9"/>
      <c r="HU117" s="9"/>
      <c r="HV117" s="9"/>
      <c r="HW117" s="9"/>
      <c r="HX117" s="9"/>
      <c r="HY117" s="9"/>
      <c r="HZ117" s="9"/>
      <c r="IA117" s="9"/>
      <c r="IB117" s="9"/>
      <c r="IC117" s="9"/>
      <c r="ID117" s="9"/>
      <c r="IE117" s="9"/>
      <c r="IF117" s="9"/>
      <c r="IG117" s="9"/>
      <c r="IH117" s="9"/>
      <c r="II117" s="9"/>
      <c r="IJ117" s="9"/>
      <c r="IK117" s="9"/>
      <c r="IL117" s="9"/>
      <c r="IM117" s="9"/>
      <c r="IN117" s="9"/>
      <c r="IO117" s="9"/>
    </row>
    <row r="118" spans="1:249" ht="12.75">
      <c r="A118" s="96"/>
      <c r="B118" s="74"/>
      <c r="C118" s="74"/>
      <c r="D118" s="75"/>
      <c r="E118" s="73"/>
      <c r="F118" s="70"/>
      <c r="G118" s="71"/>
      <c r="H118" s="5"/>
      <c r="I118" s="5"/>
      <c r="J118" s="72"/>
      <c r="K118" s="72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9"/>
      <c r="DZ118" s="9"/>
      <c r="EA118" s="9"/>
      <c r="EB118" s="9"/>
      <c r="EC118" s="9"/>
      <c r="ED118" s="9"/>
      <c r="EE118" s="9"/>
      <c r="EF118" s="9"/>
      <c r="EG118" s="9"/>
      <c r="EH118" s="9"/>
      <c r="EI118" s="9"/>
      <c r="EJ118" s="9"/>
      <c r="EK118" s="9"/>
      <c r="EL118" s="9"/>
      <c r="EM118" s="9"/>
      <c r="EN118" s="9"/>
      <c r="EO118" s="9"/>
      <c r="EP118" s="9"/>
      <c r="EQ118" s="9"/>
      <c r="ER118" s="9"/>
      <c r="ES118" s="9"/>
      <c r="ET118" s="9"/>
      <c r="EU118" s="9"/>
      <c r="EV118" s="9"/>
      <c r="EW118" s="9"/>
      <c r="EX118" s="9"/>
      <c r="EY118" s="9"/>
      <c r="EZ118" s="9"/>
      <c r="FA118" s="9"/>
      <c r="FB118" s="9"/>
      <c r="FC118" s="9"/>
      <c r="FD118" s="9"/>
      <c r="FE118" s="9"/>
      <c r="FF118" s="9"/>
      <c r="FG118" s="9"/>
      <c r="FH118" s="9"/>
      <c r="FI118" s="9"/>
      <c r="FJ118" s="9"/>
      <c r="FK118" s="9"/>
      <c r="FL118" s="9"/>
      <c r="FM118" s="9"/>
      <c r="FN118" s="9"/>
      <c r="FO118" s="9"/>
      <c r="FP118" s="9"/>
      <c r="FQ118" s="9"/>
      <c r="FR118" s="9"/>
      <c r="FS118" s="9"/>
      <c r="FT118" s="9"/>
      <c r="FU118" s="9"/>
      <c r="FV118" s="9"/>
      <c r="FW118" s="9"/>
      <c r="FX118" s="9"/>
      <c r="FY118" s="9"/>
      <c r="FZ118" s="9"/>
      <c r="GA118" s="9"/>
      <c r="GB118" s="9"/>
      <c r="GC118" s="9"/>
      <c r="GD118" s="9"/>
      <c r="GE118" s="9"/>
      <c r="GF118" s="9"/>
      <c r="GG118" s="9"/>
      <c r="GH118" s="9"/>
      <c r="GI118" s="9"/>
      <c r="GJ118" s="9"/>
      <c r="GK118" s="9"/>
      <c r="GL118" s="9"/>
      <c r="GM118" s="9"/>
      <c r="GN118" s="9"/>
      <c r="GO118" s="9"/>
      <c r="GP118" s="9"/>
      <c r="GQ118" s="9"/>
      <c r="GR118" s="9"/>
      <c r="GS118" s="9"/>
      <c r="GT118" s="9"/>
      <c r="GU118" s="9"/>
      <c r="GV118" s="9"/>
      <c r="GW118" s="9"/>
      <c r="GX118" s="9"/>
      <c r="GY118" s="9"/>
      <c r="GZ118" s="9"/>
      <c r="HA118" s="9"/>
      <c r="HB118" s="9"/>
      <c r="HC118" s="9"/>
      <c r="HD118" s="9"/>
      <c r="HE118" s="9"/>
      <c r="HF118" s="9"/>
      <c r="HG118" s="9"/>
      <c r="HH118" s="9"/>
      <c r="HI118" s="9"/>
      <c r="HJ118" s="9"/>
      <c r="HK118" s="9"/>
      <c r="HL118" s="9"/>
      <c r="HM118" s="9"/>
      <c r="HN118" s="9"/>
      <c r="HO118" s="9"/>
      <c r="HP118" s="9"/>
      <c r="HQ118" s="9"/>
      <c r="HR118" s="9"/>
      <c r="HS118" s="9"/>
      <c r="HT118" s="9"/>
      <c r="HU118" s="9"/>
      <c r="HV118" s="9"/>
      <c r="HW118" s="9"/>
      <c r="HX118" s="9"/>
      <c r="HY118" s="9"/>
      <c r="HZ118" s="9"/>
      <c r="IA118" s="9"/>
      <c r="IB118" s="9"/>
      <c r="IC118" s="9"/>
      <c r="ID118" s="9"/>
      <c r="IE118" s="9"/>
      <c r="IF118" s="9"/>
      <c r="IG118" s="9"/>
      <c r="IH118" s="9"/>
      <c r="II118" s="9"/>
      <c r="IJ118" s="9"/>
      <c r="IK118" s="9"/>
      <c r="IL118" s="9"/>
      <c r="IM118" s="9"/>
      <c r="IN118" s="9"/>
      <c r="IO118" s="9"/>
    </row>
    <row r="119" spans="1:249" ht="12.75">
      <c r="A119" s="115" t="s">
        <v>62</v>
      </c>
      <c r="B119" s="116"/>
      <c r="C119" s="12">
        <f>C120+C121+C122+C123+C124+C125+C126+C127+C128</f>
        <v>24202.399999999994</v>
      </c>
      <c r="D119" s="12">
        <f>D120+D121+D122+D123+D124+D125+D126+D127+D128</f>
        <v>25508.700000000004</v>
      </c>
      <c r="E119" s="12">
        <f>E120+E121+E122+E123+E124+E125+E126+E127+E128</f>
        <v>10948.5</v>
      </c>
      <c r="F119" s="12">
        <f>F120+F121+F122+F123+F124+F125+F126+F127+F128</f>
        <v>2395.7999999999997</v>
      </c>
      <c r="G119" s="30">
        <f aca="true" t="shared" si="17" ref="G119:G127">E119/C119</f>
        <v>0.45237249198426616</v>
      </c>
      <c r="H119" s="5" t="e">
        <f>E119/#REF!</f>
        <v>#REF!</v>
      </c>
      <c r="I119" s="5" t="e">
        <f>E119/#REF!</f>
        <v>#REF!</v>
      </c>
      <c r="J119" s="15">
        <f aca="true" t="shared" si="18" ref="J119:J138">E119/C119</f>
        <v>0.45237249198426616</v>
      </c>
      <c r="K119" s="16">
        <f aca="true" t="shared" si="19" ref="K119:K138">E119/D119</f>
        <v>0.4292065060155946</v>
      </c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  <c r="EO119" s="9"/>
      <c r="EP119" s="9"/>
      <c r="EQ119" s="9"/>
      <c r="ER119" s="9"/>
      <c r="ES119" s="9"/>
      <c r="ET119" s="9"/>
      <c r="EU119" s="9"/>
      <c r="EV119" s="9"/>
      <c r="EW119" s="9"/>
      <c r="EX119" s="9"/>
      <c r="EY119" s="9"/>
      <c r="EZ119" s="9"/>
      <c r="FA119" s="9"/>
      <c r="FB119" s="9"/>
      <c r="FC119" s="9"/>
      <c r="FD119" s="9"/>
      <c r="FE119" s="9"/>
      <c r="FF119" s="9"/>
      <c r="FG119" s="9"/>
      <c r="FH119" s="9"/>
      <c r="FI119" s="9"/>
      <c r="FJ119" s="9"/>
      <c r="FK119" s="9"/>
      <c r="FL119" s="9"/>
      <c r="FM119" s="9"/>
      <c r="FN119" s="9"/>
      <c r="FO119" s="9"/>
      <c r="FP119" s="9"/>
      <c r="FQ119" s="9"/>
      <c r="FR119" s="9"/>
      <c r="FS119" s="9"/>
      <c r="FT119" s="9"/>
      <c r="FU119" s="9"/>
      <c r="FV119" s="9"/>
      <c r="FW119" s="9"/>
      <c r="FX119" s="9"/>
      <c r="FY119" s="9"/>
      <c r="FZ119" s="9"/>
      <c r="GA119" s="9"/>
      <c r="GB119" s="9"/>
      <c r="GC119" s="9"/>
      <c r="GD119" s="9"/>
      <c r="GE119" s="9"/>
      <c r="GF119" s="9"/>
      <c r="GG119" s="9"/>
      <c r="GH119" s="9"/>
      <c r="GI119" s="9"/>
      <c r="GJ119" s="9"/>
      <c r="GK119" s="9"/>
      <c r="GL119" s="9"/>
      <c r="GM119" s="9"/>
      <c r="GN119" s="9"/>
      <c r="GO119" s="9"/>
      <c r="GP119" s="9"/>
      <c r="GQ119" s="9"/>
      <c r="GR119" s="9"/>
      <c r="GS119" s="9"/>
      <c r="GT119" s="9"/>
      <c r="GU119" s="9"/>
      <c r="GV119" s="9"/>
      <c r="GW119" s="9"/>
      <c r="GX119" s="9"/>
      <c r="GY119" s="9"/>
      <c r="GZ119" s="9"/>
      <c r="HA119" s="9"/>
      <c r="HB119" s="9"/>
      <c r="HC119" s="9"/>
      <c r="HD119" s="9"/>
      <c r="HE119" s="9"/>
      <c r="HF119" s="9"/>
      <c r="HG119" s="9"/>
      <c r="HH119" s="9"/>
      <c r="HI119" s="9"/>
      <c r="HJ119" s="9"/>
      <c r="HK119" s="9"/>
      <c r="HL119" s="9"/>
      <c r="HM119" s="9"/>
      <c r="HN119" s="9"/>
      <c r="HO119" s="9"/>
      <c r="HP119" s="9"/>
      <c r="HQ119" s="9"/>
      <c r="HR119" s="9"/>
      <c r="HS119" s="9"/>
      <c r="HT119" s="9"/>
      <c r="HU119" s="9"/>
      <c r="HV119" s="9"/>
      <c r="HW119" s="9"/>
      <c r="HX119" s="9"/>
      <c r="HY119" s="9"/>
      <c r="HZ119" s="9"/>
      <c r="IA119" s="9"/>
      <c r="IB119" s="9"/>
      <c r="IC119" s="9"/>
      <c r="ID119" s="9"/>
      <c r="IE119" s="9"/>
      <c r="IF119" s="9"/>
      <c r="IG119" s="9"/>
      <c r="IH119" s="9"/>
      <c r="II119" s="9"/>
      <c r="IJ119" s="9"/>
      <c r="IK119" s="9"/>
      <c r="IL119" s="9"/>
      <c r="IM119" s="9"/>
      <c r="IN119" s="9"/>
      <c r="IO119" s="9"/>
    </row>
    <row r="120" spans="1:249" ht="12.75">
      <c r="A120" s="20" t="s">
        <v>47</v>
      </c>
      <c r="B120" s="21"/>
      <c r="C120" s="4">
        <f aca="true" t="shared" si="20" ref="C120:F127">C97+C87+C107</f>
        <v>3050.3</v>
      </c>
      <c r="D120" s="4">
        <f t="shared" si="20"/>
        <v>3073.4</v>
      </c>
      <c r="E120" s="4">
        <f t="shared" si="20"/>
        <v>1400</v>
      </c>
      <c r="F120" s="4">
        <f t="shared" si="20"/>
        <v>221.79999999999998</v>
      </c>
      <c r="G120" s="30">
        <f t="shared" si="17"/>
        <v>0.45897124872963313</v>
      </c>
      <c r="H120" s="5" t="e">
        <f>E120/#REF!</f>
        <v>#REF!</v>
      </c>
      <c r="I120" s="5" t="e">
        <f>E120/#REF!</f>
        <v>#REF!</v>
      </c>
      <c r="J120" s="15">
        <f t="shared" si="18"/>
        <v>0.45897124872963313</v>
      </c>
      <c r="K120" s="16">
        <f t="shared" si="19"/>
        <v>0.4555215722001692</v>
      </c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9"/>
      <c r="DY120" s="9"/>
      <c r="DZ120" s="9"/>
      <c r="EA120" s="9"/>
      <c r="EB120" s="9"/>
      <c r="EC120" s="9"/>
      <c r="ED120" s="9"/>
      <c r="EE120" s="9"/>
      <c r="EF120" s="9"/>
      <c r="EG120" s="9"/>
      <c r="EH120" s="9"/>
      <c r="EI120" s="9"/>
      <c r="EJ120" s="9"/>
      <c r="EK120" s="9"/>
      <c r="EL120" s="9"/>
      <c r="EM120" s="9"/>
      <c r="EN120" s="9"/>
      <c r="EO120" s="9"/>
      <c r="EP120" s="9"/>
      <c r="EQ120" s="9"/>
      <c r="ER120" s="9"/>
      <c r="ES120" s="9"/>
      <c r="ET120" s="9"/>
      <c r="EU120" s="9"/>
      <c r="EV120" s="9"/>
      <c r="EW120" s="9"/>
      <c r="EX120" s="9"/>
      <c r="EY120" s="9"/>
      <c r="EZ120" s="9"/>
      <c r="FA120" s="9"/>
      <c r="FB120" s="9"/>
      <c r="FC120" s="9"/>
      <c r="FD120" s="9"/>
      <c r="FE120" s="9"/>
      <c r="FF120" s="9"/>
      <c r="FG120" s="9"/>
      <c r="FH120" s="9"/>
      <c r="FI120" s="9"/>
      <c r="FJ120" s="9"/>
      <c r="FK120" s="9"/>
      <c r="FL120" s="9"/>
      <c r="FM120" s="9"/>
      <c r="FN120" s="9"/>
      <c r="FO120" s="9"/>
      <c r="FP120" s="9"/>
      <c r="FQ120" s="9"/>
      <c r="FR120" s="9"/>
      <c r="FS120" s="9"/>
      <c r="FT120" s="9"/>
      <c r="FU120" s="9"/>
      <c r="FV120" s="9"/>
      <c r="FW120" s="9"/>
      <c r="FX120" s="9"/>
      <c r="FY120" s="9"/>
      <c r="FZ120" s="9"/>
      <c r="GA120" s="9"/>
      <c r="GB120" s="9"/>
      <c r="GC120" s="9"/>
      <c r="GD120" s="9"/>
      <c r="GE120" s="9"/>
      <c r="GF120" s="9"/>
      <c r="GG120" s="9"/>
      <c r="GH120" s="9"/>
      <c r="GI120" s="9"/>
      <c r="GJ120" s="9"/>
      <c r="GK120" s="9"/>
      <c r="GL120" s="9"/>
      <c r="GM120" s="9"/>
      <c r="GN120" s="9"/>
      <c r="GO120" s="9"/>
      <c r="GP120" s="9"/>
      <c r="GQ120" s="9"/>
      <c r="GR120" s="9"/>
      <c r="GS120" s="9"/>
      <c r="GT120" s="9"/>
      <c r="GU120" s="9"/>
      <c r="GV120" s="9"/>
      <c r="GW120" s="9"/>
      <c r="GX120" s="9"/>
      <c r="GY120" s="9"/>
      <c r="GZ120" s="9"/>
      <c r="HA120" s="9"/>
      <c r="HB120" s="9"/>
      <c r="HC120" s="9"/>
      <c r="HD120" s="9"/>
      <c r="HE120" s="9"/>
      <c r="HF120" s="9"/>
      <c r="HG120" s="9"/>
      <c r="HH120" s="9"/>
      <c r="HI120" s="9"/>
      <c r="HJ120" s="9"/>
      <c r="HK120" s="9"/>
      <c r="HL120" s="9"/>
      <c r="HM120" s="9"/>
      <c r="HN120" s="9"/>
      <c r="HO120" s="9"/>
      <c r="HP120" s="9"/>
      <c r="HQ120" s="9"/>
      <c r="HR120" s="9"/>
      <c r="HS120" s="9"/>
      <c r="HT120" s="9"/>
      <c r="HU120" s="9"/>
      <c r="HV120" s="9"/>
      <c r="HW120" s="9"/>
      <c r="HX120" s="9"/>
      <c r="HY120" s="9"/>
      <c r="HZ120" s="9"/>
      <c r="IA120" s="9"/>
      <c r="IB120" s="9"/>
      <c r="IC120" s="9"/>
      <c r="ID120" s="9"/>
      <c r="IE120" s="9"/>
      <c r="IF120" s="9"/>
      <c r="IG120" s="9"/>
      <c r="IH120" s="9"/>
      <c r="II120" s="9"/>
      <c r="IJ120" s="9"/>
      <c r="IK120" s="9"/>
      <c r="IL120" s="9"/>
      <c r="IM120" s="9"/>
      <c r="IN120" s="9"/>
      <c r="IO120" s="9"/>
    </row>
    <row r="121" spans="1:249" ht="12.75">
      <c r="A121" s="20" t="s">
        <v>48</v>
      </c>
      <c r="B121" s="11"/>
      <c r="C121" s="4">
        <f t="shared" si="20"/>
        <v>2621</v>
      </c>
      <c r="D121" s="4">
        <f t="shared" si="20"/>
        <v>2655.6000000000004</v>
      </c>
      <c r="E121" s="4">
        <f t="shared" si="20"/>
        <v>1048.4</v>
      </c>
      <c r="F121" s="4">
        <f t="shared" si="20"/>
        <v>204</v>
      </c>
      <c r="G121" s="30">
        <f t="shared" si="17"/>
        <v>0.4</v>
      </c>
      <c r="H121" s="5" t="e">
        <f>E121/#REF!</f>
        <v>#REF!</v>
      </c>
      <c r="I121" s="5" t="e">
        <f>E121/#REF!</f>
        <v>#REF!</v>
      </c>
      <c r="J121" s="15">
        <f t="shared" si="18"/>
        <v>0.4</v>
      </c>
      <c r="K121" s="16">
        <f t="shared" si="19"/>
        <v>0.39478837174273235</v>
      </c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9"/>
      <c r="DY121" s="9"/>
      <c r="DZ121" s="9"/>
      <c r="EA121" s="9"/>
      <c r="EB121" s="9"/>
      <c r="EC121" s="9"/>
      <c r="ED121" s="9"/>
      <c r="EE121" s="9"/>
      <c r="EF121" s="9"/>
      <c r="EG121" s="9"/>
      <c r="EH121" s="9"/>
      <c r="EI121" s="9"/>
      <c r="EJ121" s="9"/>
      <c r="EK121" s="9"/>
      <c r="EL121" s="9"/>
      <c r="EM121" s="9"/>
      <c r="EN121" s="9"/>
      <c r="EO121" s="9"/>
      <c r="EP121" s="9"/>
      <c r="EQ121" s="9"/>
      <c r="ER121" s="9"/>
      <c r="ES121" s="9"/>
      <c r="ET121" s="9"/>
      <c r="EU121" s="9"/>
      <c r="EV121" s="9"/>
      <c r="EW121" s="9"/>
      <c r="EX121" s="9"/>
      <c r="EY121" s="9"/>
      <c r="EZ121" s="9"/>
      <c r="FA121" s="9"/>
      <c r="FB121" s="9"/>
      <c r="FC121" s="9"/>
      <c r="FD121" s="9"/>
      <c r="FE121" s="9"/>
      <c r="FF121" s="9"/>
      <c r="FG121" s="9"/>
      <c r="FH121" s="9"/>
      <c r="FI121" s="9"/>
      <c r="FJ121" s="9"/>
      <c r="FK121" s="9"/>
      <c r="FL121" s="9"/>
      <c r="FM121" s="9"/>
      <c r="FN121" s="9"/>
      <c r="FO121" s="9"/>
      <c r="FP121" s="9"/>
      <c r="FQ121" s="9"/>
      <c r="FR121" s="9"/>
      <c r="FS121" s="9"/>
      <c r="FT121" s="9"/>
      <c r="FU121" s="9"/>
      <c r="FV121" s="9"/>
      <c r="FW121" s="9"/>
      <c r="FX121" s="9"/>
      <c r="FY121" s="9"/>
      <c r="FZ121" s="9"/>
      <c r="GA121" s="9"/>
      <c r="GB121" s="9"/>
      <c r="GC121" s="9"/>
      <c r="GD121" s="9"/>
      <c r="GE121" s="9"/>
      <c r="GF121" s="9"/>
      <c r="GG121" s="9"/>
      <c r="GH121" s="9"/>
      <c r="GI121" s="9"/>
      <c r="GJ121" s="9"/>
      <c r="GK121" s="9"/>
      <c r="GL121" s="9"/>
      <c r="GM121" s="9"/>
      <c r="GN121" s="9"/>
      <c r="GO121" s="9"/>
      <c r="GP121" s="9"/>
      <c r="GQ121" s="9"/>
      <c r="GR121" s="9"/>
      <c r="GS121" s="9"/>
      <c r="GT121" s="9"/>
      <c r="GU121" s="9"/>
      <c r="GV121" s="9"/>
      <c r="GW121" s="9"/>
      <c r="GX121" s="9"/>
      <c r="GY121" s="9"/>
      <c r="GZ121" s="9"/>
      <c r="HA121" s="9"/>
      <c r="HB121" s="9"/>
      <c r="HC121" s="9"/>
      <c r="HD121" s="9"/>
      <c r="HE121" s="9"/>
      <c r="HF121" s="9"/>
      <c r="HG121" s="9"/>
      <c r="HH121" s="9"/>
      <c r="HI121" s="9"/>
      <c r="HJ121" s="9"/>
      <c r="HK121" s="9"/>
      <c r="HL121" s="9"/>
      <c r="HM121" s="9"/>
      <c r="HN121" s="9"/>
      <c r="HO121" s="9"/>
      <c r="HP121" s="9"/>
      <c r="HQ121" s="9"/>
      <c r="HR121" s="9"/>
      <c r="HS121" s="9"/>
      <c r="HT121" s="9"/>
      <c r="HU121" s="9"/>
      <c r="HV121" s="9"/>
      <c r="HW121" s="9"/>
      <c r="HX121" s="9"/>
      <c r="HY121" s="9"/>
      <c r="HZ121" s="9"/>
      <c r="IA121" s="9"/>
      <c r="IB121" s="9"/>
      <c r="IC121" s="9"/>
      <c r="ID121" s="9"/>
      <c r="IE121" s="9"/>
      <c r="IF121" s="9"/>
      <c r="IG121" s="9"/>
      <c r="IH121" s="9"/>
      <c r="II121" s="9"/>
      <c r="IJ121" s="9"/>
      <c r="IK121" s="9"/>
      <c r="IL121" s="9"/>
      <c r="IM121" s="9"/>
      <c r="IN121" s="9"/>
      <c r="IO121" s="9"/>
    </row>
    <row r="122" spans="1:249" ht="12.75">
      <c r="A122" s="20" t="s">
        <v>49</v>
      </c>
      <c r="B122" s="11"/>
      <c r="C122" s="4">
        <f t="shared" si="20"/>
        <v>2888</v>
      </c>
      <c r="D122" s="4">
        <f t="shared" si="20"/>
        <v>3071.5</v>
      </c>
      <c r="E122" s="4">
        <f t="shared" si="20"/>
        <v>1127.2</v>
      </c>
      <c r="F122" s="4">
        <f t="shared" si="20"/>
        <v>199</v>
      </c>
      <c r="G122" s="30">
        <f t="shared" si="17"/>
        <v>0.39030470914127424</v>
      </c>
      <c r="H122" s="5" t="e">
        <f>E122/#REF!</f>
        <v>#REF!</v>
      </c>
      <c r="I122" s="5" t="e">
        <f>E122/#REF!</f>
        <v>#REF!</v>
      </c>
      <c r="J122" s="15">
        <f t="shared" si="18"/>
        <v>0.39030470914127424</v>
      </c>
      <c r="K122" s="16">
        <f t="shared" si="19"/>
        <v>0.3669868142601335</v>
      </c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9"/>
      <c r="EJ122" s="9"/>
      <c r="EK122" s="9"/>
      <c r="EL122" s="9"/>
      <c r="EM122" s="9"/>
      <c r="EN122" s="9"/>
      <c r="EO122" s="9"/>
      <c r="EP122" s="9"/>
      <c r="EQ122" s="9"/>
      <c r="ER122" s="9"/>
      <c r="ES122" s="9"/>
      <c r="ET122" s="9"/>
      <c r="EU122" s="9"/>
      <c r="EV122" s="9"/>
      <c r="EW122" s="9"/>
      <c r="EX122" s="9"/>
      <c r="EY122" s="9"/>
      <c r="EZ122" s="9"/>
      <c r="FA122" s="9"/>
      <c r="FB122" s="9"/>
      <c r="FC122" s="9"/>
      <c r="FD122" s="9"/>
      <c r="FE122" s="9"/>
      <c r="FF122" s="9"/>
      <c r="FG122" s="9"/>
      <c r="FH122" s="9"/>
      <c r="FI122" s="9"/>
      <c r="FJ122" s="9"/>
      <c r="FK122" s="9"/>
      <c r="FL122" s="9"/>
      <c r="FM122" s="9"/>
      <c r="FN122" s="9"/>
      <c r="FO122" s="9"/>
      <c r="FP122" s="9"/>
      <c r="FQ122" s="9"/>
      <c r="FR122" s="9"/>
      <c r="FS122" s="9"/>
      <c r="FT122" s="9"/>
      <c r="FU122" s="9"/>
      <c r="FV122" s="9"/>
      <c r="FW122" s="9"/>
      <c r="FX122" s="9"/>
      <c r="FY122" s="9"/>
      <c r="FZ122" s="9"/>
      <c r="GA122" s="9"/>
      <c r="GB122" s="9"/>
      <c r="GC122" s="9"/>
      <c r="GD122" s="9"/>
      <c r="GE122" s="9"/>
      <c r="GF122" s="9"/>
      <c r="GG122" s="9"/>
      <c r="GH122" s="9"/>
      <c r="GI122" s="9"/>
      <c r="GJ122" s="9"/>
      <c r="GK122" s="9"/>
      <c r="GL122" s="9"/>
      <c r="GM122" s="9"/>
      <c r="GN122" s="9"/>
      <c r="GO122" s="9"/>
      <c r="GP122" s="9"/>
      <c r="GQ122" s="9"/>
      <c r="GR122" s="9"/>
      <c r="GS122" s="9"/>
      <c r="GT122" s="9"/>
      <c r="GU122" s="9"/>
      <c r="GV122" s="9"/>
      <c r="GW122" s="9"/>
      <c r="GX122" s="9"/>
      <c r="GY122" s="9"/>
      <c r="GZ122" s="9"/>
      <c r="HA122" s="9"/>
      <c r="HB122" s="9"/>
      <c r="HC122" s="9"/>
      <c r="HD122" s="9"/>
      <c r="HE122" s="9"/>
      <c r="HF122" s="9"/>
      <c r="HG122" s="9"/>
      <c r="HH122" s="9"/>
      <c r="HI122" s="9"/>
      <c r="HJ122" s="9"/>
      <c r="HK122" s="9"/>
      <c r="HL122" s="9"/>
      <c r="HM122" s="9"/>
      <c r="HN122" s="9"/>
      <c r="HO122" s="9"/>
      <c r="HP122" s="9"/>
      <c r="HQ122" s="9"/>
      <c r="HR122" s="9"/>
      <c r="HS122" s="9"/>
      <c r="HT122" s="9"/>
      <c r="HU122" s="9"/>
      <c r="HV122" s="9"/>
      <c r="HW122" s="9"/>
      <c r="HX122" s="9"/>
      <c r="HY122" s="9"/>
      <c r="HZ122" s="9"/>
      <c r="IA122" s="9"/>
      <c r="IB122" s="9"/>
      <c r="IC122" s="9"/>
      <c r="ID122" s="9"/>
      <c r="IE122" s="9"/>
      <c r="IF122" s="9"/>
      <c r="IG122" s="9"/>
      <c r="IH122" s="9"/>
      <c r="II122" s="9"/>
      <c r="IJ122" s="9"/>
      <c r="IK122" s="9"/>
      <c r="IL122" s="9"/>
      <c r="IM122" s="9"/>
      <c r="IN122" s="9"/>
      <c r="IO122" s="9"/>
    </row>
    <row r="123" spans="1:249" ht="12.75">
      <c r="A123" s="20" t="s">
        <v>50</v>
      </c>
      <c r="B123" s="21"/>
      <c r="C123" s="4">
        <f t="shared" si="20"/>
        <v>1623.8000000000002</v>
      </c>
      <c r="D123" s="4">
        <f t="shared" si="20"/>
        <v>1641.6000000000001</v>
      </c>
      <c r="E123" s="4">
        <f t="shared" si="20"/>
        <v>712.6</v>
      </c>
      <c r="F123" s="4">
        <f t="shared" si="20"/>
        <v>78.2</v>
      </c>
      <c r="G123" s="30">
        <f t="shared" si="17"/>
        <v>0.4388471486636285</v>
      </c>
      <c r="H123" s="5" t="e">
        <f>E123/#REF!</f>
        <v>#REF!</v>
      </c>
      <c r="I123" s="5" t="e">
        <f>E123/#REF!</f>
        <v>#REF!</v>
      </c>
      <c r="J123" s="15">
        <f t="shared" si="18"/>
        <v>0.4388471486636285</v>
      </c>
      <c r="K123" s="16">
        <f t="shared" si="19"/>
        <v>0.43408869395711497</v>
      </c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  <c r="EO123" s="9"/>
      <c r="EP123" s="9"/>
      <c r="EQ123" s="9"/>
      <c r="ER123" s="9"/>
      <c r="ES123" s="9"/>
      <c r="ET123" s="9"/>
      <c r="EU123" s="9"/>
      <c r="EV123" s="9"/>
      <c r="EW123" s="9"/>
      <c r="EX123" s="9"/>
      <c r="EY123" s="9"/>
      <c r="EZ123" s="9"/>
      <c r="FA123" s="9"/>
      <c r="FB123" s="9"/>
      <c r="FC123" s="9"/>
      <c r="FD123" s="9"/>
      <c r="FE123" s="9"/>
      <c r="FF123" s="9"/>
      <c r="FG123" s="9"/>
      <c r="FH123" s="9"/>
      <c r="FI123" s="9"/>
      <c r="FJ123" s="9"/>
      <c r="FK123" s="9"/>
      <c r="FL123" s="9"/>
      <c r="FM123" s="9"/>
      <c r="FN123" s="9"/>
      <c r="FO123" s="9"/>
      <c r="FP123" s="9"/>
      <c r="FQ123" s="9"/>
      <c r="FR123" s="9"/>
      <c r="FS123" s="9"/>
      <c r="FT123" s="9"/>
      <c r="FU123" s="9"/>
      <c r="FV123" s="9"/>
      <c r="FW123" s="9"/>
      <c r="FX123" s="9"/>
      <c r="FY123" s="9"/>
      <c r="FZ123" s="9"/>
      <c r="GA123" s="9"/>
      <c r="GB123" s="9"/>
      <c r="GC123" s="9"/>
      <c r="GD123" s="9"/>
      <c r="GE123" s="9"/>
      <c r="GF123" s="9"/>
      <c r="GG123" s="9"/>
      <c r="GH123" s="9"/>
      <c r="GI123" s="9"/>
      <c r="GJ123" s="9"/>
      <c r="GK123" s="9"/>
      <c r="GL123" s="9"/>
      <c r="GM123" s="9"/>
      <c r="GN123" s="9"/>
      <c r="GO123" s="9"/>
      <c r="GP123" s="9"/>
      <c r="GQ123" s="9"/>
      <c r="GR123" s="9"/>
      <c r="GS123" s="9"/>
      <c r="GT123" s="9"/>
      <c r="GU123" s="9"/>
      <c r="GV123" s="9"/>
      <c r="GW123" s="9"/>
      <c r="GX123" s="9"/>
      <c r="GY123" s="9"/>
      <c r="GZ123" s="9"/>
      <c r="HA123" s="9"/>
      <c r="HB123" s="9"/>
      <c r="HC123" s="9"/>
      <c r="HD123" s="9"/>
      <c r="HE123" s="9"/>
      <c r="HF123" s="9"/>
      <c r="HG123" s="9"/>
      <c r="HH123" s="9"/>
      <c r="HI123" s="9"/>
      <c r="HJ123" s="9"/>
      <c r="HK123" s="9"/>
      <c r="HL123" s="9"/>
      <c r="HM123" s="9"/>
      <c r="HN123" s="9"/>
      <c r="HO123" s="9"/>
      <c r="HP123" s="9"/>
      <c r="HQ123" s="9"/>
      <c r="HR123" s="9"/>
      <c r="HS123" s="9"/>
      <c r="HT123" s="9"/>
      <c r="HU123" s="9"/>
      <c r="HV123" s="9"/>
      <c r="HW123" s="9"/>
      <c r="HX123" s="9"/>
      <c r="HY123" s="9"/>
      <c r="HZ123" s="9"/>
      <c r="IA123" s="9"/>
      <c r="IB123" s="9"/>
      <c r="IC123" s="9"/>
      <c r="ID123" s="9"/>
      <c r="IE123" s="9"/>
      <c r="IF123" s="9"/>
      <c r="IG123" s="9"/>
      <c r="IH123" s="9"/>
      <c r="II123" s="9"/>
      <c r="IJ123" s="9"/>
      <c r="IK123" s="9"/>
      <c r="IL123" s="9"/>
      <c r="IM123" s="9"/>
      <c r="IN123" s="9"/>
      <c r="IO123" s="9"/>
    </row>
    <row r="124" spans="1:249" ht="12.75">
      <c r="A124" s="20" t="s">
        <v>51</v>
      </c>
      <c r="B124" s="11"/>
      <c r="C124" s="4">
        <f t="shared" si="20"/>
        <v>2841.6000000000004</v>
      </c>
      <c r="D124" s="4">
        <f t="shared" si="20"/>
        <v>2864.7000000000003</v>
      </c>
      <c r="E124" s="4">
        <f t="shared" si="20"/>
        <v>1225.3</v>
      </c>
      <c r="F124" s="4">
        <f t="shared" si="20"/>
        <v>191.3</v>
      </c>
      <c r="G124" s="30">
        <f t="shared" si="17"/>
        <v>0.4312007319819819</v>
      </c>
      <c r="H124" s="5" t="e">
        <f>E124/#REF!</f>
        <v>#REF!</v>
      </c>
      <c r="I124" s="5" t="e">
        <f>E124/#REF!</f>
        <v>#REF!</v>
      </c>
      <c r="J124" s="15">
        <f t="shared" si="18"/>
        <v>0.4312007319819819</v>
      </c>
      <c r="K124" s="16">
        <f t="shared" si="19"/>
        <v>0.42772367089049457</v>
      </c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9"/>
      <c r="DW124" s="9"/>
      <c r="DX124" s="9"/>
      <c r="DY124" s="9"/>
      <c r="DZ124" s="9"/>
      <c r="EA124" s="9"/>
      <c r="EB124" s="9"/>
      <c r="EC124" s="9"/>
      <c r="ED124" s="9"/>
      <c r="EE124" s="9"/>
      <c r="EF124" s="9"/>
      <c r="EG124" s="9"/>
      <c r="EH124" s="9"/>
      <c r="EI124" s="9"/>
      <c r="EJ124" s="9"/>
      <c r="EK124" s="9"/>
      <c r="EL124" s="9"/>
      <c r="EM124" s="9"/>
      <c r="EN124" s="9"/>
      <c r="EO124" s="9"/>
      <c r="EP124" s="9"/>
      <c r="EQ124" s="9"/>
      <c r="ER124" s="9"/>
      <c r="ES124" s="9"/>
      <c r="ET124" s="9"/>
      <c r="EU124" s="9"/>
      <c r="EV124" s="9"/>
      <c r="EW124" s="9"/>
      <c r="EX124" s="9"/>
      <c r="EY124" s="9"/>
      <c r="EZ124" s="9"/>
      <c r="FA124" s="9"/>
      <c r="FB124" s="9"/>
      <c r="FC124" s="9"/>
      <c r="FD124" s="9"/>
      <c r="FE124" s="9"/>
      <c r="FF124" s="9"/>
      <c r="FG124" s="9"/>
      <c r="FH124" s="9"/>
      <c r="FI124" s="9"/>
      <c r="FJ124" s="9"/>
      <c r="FK124" s="9"/>
      <c r="FL124" s="9"/>
      <c r="FM124" s="9"/>
      <c r="FN124" s="9"/>
      <c r="FO124" s="9"/>
      <c r="FP124" s="9"/>
      <c r="FQ124" s="9"/>
      <c r="FR124" s="9"/>
      <c r="FS124" s="9"/>
      <c r="FT124" s="9"/>
      <c r="FU124" s="9"/>
      <c r="FV124" s="9"/>
      <c r="FW124" s="9"/>
      <c r="FX124" s="9"/>
      <c r="FY124" s="9"/>
      <c r="FZ124" s="9"/>
      <c r="GA124" s="9"/>
      <c r="GB124" s="9"/>
      <c r="GC124" s="9"/>
      <c r="GD124" s="9"/>
      <c r="GE124" s="9"/>
      <c r="GF124" s="9"/>
      <c r="GG124" s="9"/>
      <c r="GH124" s="9"/>
      <c r="GI124" s="9"/>
      <c r="GJ124" s="9"/>
      <c r="GK124" s="9"/>
      <c r="GL124" s="9"/>
      <c r="GM124" s="9"/>
      <c r="GN124" s="9"/>
      <c r="GO124" s="9"/>
      <c r="GP124" s="9"/>
      <c r="GQ124" s="9"/>
      <c r="GR124" s="9"/>
      <c r="GS124" s="9"/>
      <c r="GT124" s="9"/>
      <c r="GU124" s="9"/>
      <c r="GV124" s="9"/>
      <c r="GW124" s="9"/>
      <c r="GX124" s="9"/>
      <c r="GY124" s="9"/>
      <c r="GZ124" s="9"/>
      <c r="HA124" s="9"/>
      <c r="HB124" s="9"/>
      <c r="HC124" s="9"/>
      <c r="HD124" s="9"/>
      <c r="HE124" s="9"/>
      <c r="HF124" s="9"/>
      <c r="HG124" s="9"/>
      <c r="HH124" s="9"/>
      <c r="HI124" s="9"/>
      <c r="HJ124" s="9"/>
      <c r="HK124" s="9"/>
      <c r="HL124" s="9"/>
      <c r="HM124" s="9"/>
      <c r="HN124" s="9"/>
      <c r="HO124" s="9"/>
      <c r="HP124" s="9"/>
      <c r="HQ124" s="9"/>
      <c r="HR124" s="9"/>
      <c r="HS124" s="9"/>
      <c r="HT124" s="9"/>
      <c r="HU124" s="9"/>
      <c r="HV124" s="9"/>
      <c r="HW124" s="9"/>
      <c r="HX124" s="9"/>
      <c r="HY124" s="9"/>
      <c r="HZ124" s="9"/>
      <c r="IA124" s="9"/>
      <c r="IB124" s="9"/>
      <c r="IC124" s="9"/>
      <c r="ID124" s="9"/>
      <c r="IE124" s="9"/>
      <c r="IF124" s="9"/>
      <c r="IG124" s="9"/>
      <c r="IH124" s="9"/>
      <c r="II124" s="9"/>
      <c r="IJ124" s="9"/>
      <c r="IK124" s="9"/>
      <c r="IL124" s="9"/>
      <c r="IM124" s="9"/>
      <c r="IN124" s="9"/>
      <c r="IO124" s="9"/>
    </row>
    <row r="125" spans="1:249" ht="12.75">
      <c r="A125" s="20" t="s">
        <v>52</v>
      </c>
      <c r="B125" s="11"/>
      <c r="C125" s="4">
        <f t="shared" si="20"/>
        <v>3998</v>
      </c>
      <c r="D125" s="4">
        <f t="shared" si="20"/>
        <v>4010.4</v>
      </c>
      <c r="E125" s="4">
        <f t="shared" si="20"/>
        <v>1885.6</v>
      </c>
      <c r="F125" s="4">
        <f t="shared" si="20"/>
        <v>548.4</v>
      </c>
      <c r="G125" s="30">
        <f t="shared" si="17"/>
        <v>0.4716358179089545</v>
      </c>
      <c r="H125" s="5" t="e">
        <f>E125/#REF!</f>
        <v>#REF!</v>
      </c>
      <c r="I125" s="5" t="e">
        <f>E125/#REF!</f>
        <v>#REF!</v>
      </c>
      <c r="J125" s="15">
        <f t="shared" si="18"/>
        <v>0.4716358179089545</v>
      </c>
      <c r="K125" s="16">
        <f t="shared" si="19"/>
        <v>0.4701775384001596</v>
      </c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9"/>
      <c r="DW125" s="9"/>
      <c r="DX125" s="9"/>
      <c r="DY125" s="9"/>
      <c r="DZ125" s="9"/>
      <c r="EA125" s="9"/>
      <c r="EB125" s="9"/>
      <c r="EC125" s="9"/>
      <c r="ED125" s="9"/>
      <c r="EE125" s="9"/>
      <c r="EF125" s="9"/>
      <c r="EG125" s="9"/>
      <c r="EH125" s="9"/>
      <c r="EI125" s="9"/>
      <c r="EJ125" s="9"/>
      <c r="EK125" s="9"/>
      <c r="EL125" s="9"/>
      <c r="EM125" s="9"/>
      <c r="EN125" s="9"/>
      <c r="EO125" s="9"/>
      <c r="EP125" s="9"/>
      <c r="EQ125" s="9"/>
      <c r="ER125" s="9"/>
      <c r="ES125" s="9"/>
      <c r="ET125" s="9"/>
      <c r="EU125" s="9"/>
      <c r="EV125" s="9"/>
      <c r="EW125" s="9"/>
      <c r="EX125" s="9"/>
      <c r="EY125" s="9"/>
      <c r="EZ125" s="9"/>
      <c r="FA125" s="9"/>
      <c r="FB125" s="9"/>
      <c r="FC125" s="9"/>
      <c r="FD125" s="9"/>
      <c r="FE125" s="9"/>
      <c r="FF125" s="9"/>
      <c r="FG125" s="9"/>
      <c r="FH125" s="9"/>
      <c r="FI125" s="9"/>
      <c r="FJ125" s="9"/>
      <c r="FK125" s="9"/>
      <c r="FL125" s="9"/>
      <c r="FM125" s="9"/>
      <c r="FN125" s="9"/>
      <c r="FO125" s="9"/>
      <c r="FP125" s="9"/>
      <c r="FQ125" s="9"/>
      <c r="FR125" s="9"/>
      <c r="FS125" s="9"/>
      <c r="FT125" s="9"/>
      <c r="FU125" s="9"/>
      <c r="FV125" s="9"/>
      <c r="FW125" s="9"/>
      <c r="FX125" s="9"/>
      <c r="FY125" s="9"/>
      <c r="FZ125" s="9"/>
      <c r="GA125" s="9"/>
      <c r="GB125" s="9"/>
      <c r="GC125" s="9"/>
      <c r="GD125" s="9"/>
      <c r="GE125" s="9"/>
      <c r="GF125" s="9"/>
      <c r="GG125" s="9"/>
      <c r="GH125" s="9"/>
      <c r="GI125" s="9"/>
      <c r="GJ125" s="9"/>
      <c r="GK125" s="9"/>
      <c r="GL125" s="9"/>
      <c r="GM125" s="9"/>
      <c r="GN125" s="9"/>
      <c r="GO125" s="9"/>
      <c r="GP125" s="9"/>
      <c r="GQ125" s="9"/>
      <c r="GR125" s="9"/>
      <c r="GS125" s="9"/>
      <c r="GT125" s="9"/>
      <c r="GU125" s="9"/>
      <c r="GV125" s="9"/>
      <c r="GW125" s="9"/>
      <c r="GX125" s="9"/>
      <c r="GY125" s="9"/>
      <c r="GZ125" s="9"/>
      <c r="HA125" s="9"/>
      <c r="HB125" s="9"/>
      <c r="HC125" s="9"/>
      <c r="HD125" s="9"/>
      <c r="HE125" s="9"/>
      <c r="HF125" s="9"/>
      <c r="HG125" s="9"/>
      <c r="HH125" s="9"/>
      <c r="HI125" s="9"/>
      <c r="HJ125" s="9"/>
      <c r="HK125" s="9"/>
      <c r="HL125" s="9"/>
      <c r="HM125" s="9"/>
      <c r="HN125" s="9"/>
      <c r="HO125" s="9"/>
      <c r="HP125" s="9"/>
      <c r="HQ125" s="9"/>
      <c r="HR125" s="9"/>
      <c r="HS125" s="9"/>
      <c r="HT125" s="9"/>
      <c r="HU125" s="9"/>
      <c r="HV125" s="9"/>
      <c r="HW125" s="9"/>
      <c r="HX125" s="9"/>
      <c r="HY125" s="9"/>
      <c r="HZ125" s="9"/>
      <c r="IA125" s="9"/>
      <c r="IB125" s="9"/>
      <c r="IC125" s="9"/>
      <c r="ID125" s="9"/>
      <c r="IE125" s="9"/>
      <c r="IF125" s="9"/>
      <c r="IG125" s="9"/>
      <c r="IH125" s="9"/>
      <c r="II125" s="9"/>
      <c r="IJ125" s="9"/>
      <c r="IK125" s="9"/>
      <c r="IL125" s="9"/>
      <c r="IM125" s="9"/>
      <c r="IN125" s="9"/>
      <c r="IO125" s="9"/>
    </row>
    <row r="126" spans="1:249" ht="12.75">
      <c r="A126" s="20" t="s">
        <v>53</v>
      </c>
      <c r="B126" s="11"/>
      <c r="C126" s="4">
        <f t="shared" si="20"/>
        <v>3061.1</v>
      </c>
      <c r="D126" s="4">
        <f t="shared" si="20"/>
        <v>3078.9</v>
      </c>
      <c r="E126" s="4">
        <f t="shared" si="20"/>
        <v>832.8</v>
      </c>
      <c r="F126" s="4">
        <f t="shared" si="20"/>
        <v>95.1</v>
      </c>
      <c r="G126" s="30">
        <f t="shared" si="17"/>
        <v>0.27205906373525857</v>
      </c>
      <c r="H126" s="5" t="e">
        <f>E126/#REF!</f>
        <v>#REF!</v>
      </c>
      <c r="I126" s="5" t="e">
        <f>E126/#REF!</f>
        <v>#REF!</v>
      </c>
      <c r="J126" s="15">
        <f t="shared" si="18"/>
        <v>0.27205906373525857</v>
      </c>
      <c r="K126" s="16">
        <f t="shared" si="19"/>
        <v>0.27048621260839906</v>
      </c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9"/>
      <c r="DW126" s="9"/>
      <c r="DX126" s="9"/>
      <c r="DY126" s="9"/>
      <c r="DZ126" s="9"/>
      <c r="EA126" s="9"/>
      <c r="EB126" s="9"/>
      <c r="EC126" s="9"/>
      <c r="ED126" s="9"/>
      <c r="EE126" s="9"/>
      <c r="EF126" s="9"/>
      <c r="EG126" s="9"/>
      <c r="EH126" s="9"/>
      <c r="EI126" s="9"/>
      <c r="EJ126" s="9"/>
      <c r="EK126" s="9"/>
      <c r="EL126" s="9"/>
      <c r="EM126" s="9"/>
      <c r="EN126" s="9"/>
      <c r="EO126" s="9"/>
      <c r="EP126" s="9"/>
      <c r="EQ126" s="9"/>
      <c r="ER126" s="9"/>
      <c r="ES126" s="9"/>
      <c r="ET126" s="9"/>
      <c r="EU126" s="9"/>
      <c r="EV126" s="9"/>
      <c r="EW126" s="9"/>
      <c r="EX126" s="9"/>
      <c r="EY126" s="9"/>
      <c r="EZ126" s="9"/>
      <c r="FA126" s="9"/>
      <c r="FB126" s="9"/>
      <c r="FC126" s="9"/>
      <c r="FD126" s="9"/>
      <c r="FE126" s="9"/>
      <c r="FF126" s="9"/>
      <c r="FG126" s="9"/>
      <c r="FH126" s="9"/>
      <c r="FI126" s="9"/>
      <c r="FJ126" s="9"/>
      <c r="FK126" s="9"/>
      <c r="FL126" s="9"/>
      <c r="FM126" s="9"/>
      <c r="FN126" s="9"/>
      <c r="FO126" s="9"/>
      <c r="FP126" s="9"/>
      <c r="FQ126" s="9"/>
      <c r="FR126" s="9"/>
      <c r="FS126" s="9"/>
      <c r="FT126" s="9"/>
      <c r="FU126" s="9"/>
      <c r="FV126" s="9"/>
      <c r="FW126" s="9"/>
      <c r="FX126" s="9"/>
      <c r="FY126" s="9"/>
      <c r="FZ126" s="9"/>
      <c r="GA126" s="9"/>
      <c r="GB126" s="9"/>
      <c r="GC126" s="9"/>
      <c r="GD126" s="9"/>
      <c r="GE126" s="9"/>
      <c r="GF126" s="9"/>
      <c r="GG126" s="9"/>
      <c r="GH126" s="9"/>
      <c r="GI126" s="9"/>
      <c r="GJ126" s="9"/>
      <c r="GK126" s="9"/>
      <c r="GL126" s="9"/>
      <c r="GM126" s="9"/>
      <c r="GN126" s="9"/>
      <c r="GO126" s="9"/>
      <c r="GP126" s="9"/>
      <c r="GQ126" s="9"/>
      <c r="GR126" s="9"/>
      <c r="GS126" s="9"/>
      <c r="GT126" s="9"/>
      <c r="GU126" s="9"/>
      <c r="GV126" s="9"/>
      <c r="GW126" s="9"/>
      <c r="GX126" s="9"/>
      <c r="GY126" s="9"/>
      <c r="GZ126" s="9"/>
      <c r="HA126" s="9"/>
      <c r="HB126" s="9"/>
      <c r="HC126" s="9"/>
      <c r="HD126" s="9"/>
      <c r="HE126" s="9"/>
      <c r="HF126" s="9"/>
      <c r="HG126" s="9"/>
      <c r="HH126" s="9"/>
      <c r="HI126" s="9"/>
      <c r="HJ126" s="9"/>
      <c r="HK126" s="9"/>
      <c r="HL126" s="9"/>
      <c r="HM126" s="9"/>
      <c r="HN126" s="9"/>
      <c r="HO126" s="9"/>
      <c r="HP126" s="9"/>
      <c r="HQ126" s="9"/>
      <c r="HR126" s="9"/>
      <c r="HS126" s="9"/>
      <c r="HT126" s="9"/>
      <c r="HU126" s="9"/>
      <c r="HV126" s="9"/>
      <c r="HW126" s="9"/>
      <c r="HX126" s="9"/>
      <c r="HY126" s="9"/>
      <c r="HZ126" s="9"/>
      <c r="IA126" s="9"/>
      <c r="IB126" s="9"/>
      <c r="IC126" s="9"/>
      <c r="ID126" s="9"/>
      <c r="IE126" s="9"/>
      <c r="IF126" s="9"/>
      <c r="IG126" s="9"/>
      <c r="IH126" s="9"/>
      <c r="II126" s="9"/>
      <c r="IJ126" s="9"/>
      <c r="IK126" s="9"/>
      <c r="IL126" s="9"/>
      <c r="IM126" s="9"/>
      <c r="IN126" s="9"/>
      <c r="IO126" s="9"/>
    </row>
    <row r="127" spans="1:11" ht="12.75">
      <c r="A127" s="20" t="s">
        <v>54</v>
      </c>
      <c r="B127" s="11"/>
      <c r="C127" s="4">
        <f t="shared" si="20"/>
        <v>3722.1000000000004</v>
      </c>
      <c r="D127" s="4">
        <f t="shared" si="20"/>
        <v>4716.1</v>
      </c>
      <c r="E127" s="4">
        <f t="shared" si="20"/>
        <v>2380.5</v>
      </c>
      <c r="F127" s="4">
        <f t="shared" si="20"/>
        <v>515.5</v>
      </c>
      <c r="G127" s="30">
        <f t="shared" si="17"/>
        <v>0.6395583138550818</v>
      </c>
      <c r="H127" s="5" t="e">
        <f>E127/#REF!</f>
        <v>#REF!</v>
      </c>
      <c r="I127" s="5" t="e">
        <f>E127/#REF!</f>
        <v>#REF!</v>
      </c>
      <c r="J127" s="15">
        <f t="shared" si="18"/>
        <v>0.6395583138550818</v>
      </c>
      <c r="K127" s="16">
        <f t="shared" si="19"/>
        <v>0.5047602892220266</v>
      </c>
    </row>
    <row r="128" spans="1:11" ht="12.75">
      <c r="A128" s="20" t="s">
        <v>55</v>
      </c>
      <c r="B128" s="11"/>
      <c r="C128" s="4">
        <f aca="true" t="shared" si="21" ref="C128:I128">C105+C95+C115+C117</f>
        <v>396.5</v>
      </c>
      <c r="D128" s="4">
        <f t="shared" si="21"/>
        <v>396.5</v>
      </c>
      <c r="E128" s="4">
        <f t="shared" si="21"/>
        <v>336.1</v>
      </c>
      <c r="F128" s="4">
        <f t="shared" si="21"/>
        <v>342.5</v>
      </c>
      <c r="G128" s="4">
        <f t="shared" si="21"/>
        <v>342.5</v>
      </c>
      <c r="H128" s="4">
        <f t="shared" si="21"/>
        <v>342.5</v>
      </c>
      <c r="I128" s="4">
        <f t="shared" si="21"/>
        <v>342.5</v>
      </c>
      <c r="J128" s="15">
        <f t="shared" si="18"/>
        <v>0.8476670870113494</v>
      </c>
      <c r="K128" s="16">
        <f t="shared" si="19"/>
        <v>0.8476670870113494</v>
      </c>
    </row>
    <row r="129" spans="1:11" ht="16.5">
      <c r="A129" s="113" t="s">
        <v>40</v>
      </c>
      <c r="B129" s="114"/>
      <c r="C129" s="17">
        <f>C119+C76</f>
        <v>58186</v>
      </c>
      <c r="D129" s="17">
        <f>D119+D76</f>
        <v>59492.30000000001</v>
      </c>
      <c r="E129" s="17">
        <f>E119+E76</f>
        <v>24195.9</v>
      </c>
      <c r="F129" s="85">
        <f>F119+F76</f>
        <v>4175.099999999999</v>
      </c>
      <c r="G129" s="18">
        <f aca="true" t="shared" si="22" ref="G129:G138">E129/C129</f>
        <v>0.4158371429553501</v>
      </c>
      <c r="H129" s="18" t="e">
        <f>E129/#REF!</f>
        <v>#REF!</v>
      </c>
      <c r="I129" s="18" t="e">
        <f>E129/#REF!</f>
        <v>#REF!</v>
      </c>
      <c r="J129" s="87">
        <f t="shared" si="18"/>
        <v>0.4158371429553501</v>
      </c>
      <c r="K129" s="53">
        <f t="shared" si="19"/>
        <v>0.40670641410737185</v>
      </c>
    </row>
    <row r="130" spans="1:11" ht="15">
      <c r="A130" s="22" t="s">
        <v>47</v>
      </c>
      <c r="B130" s="23"/>
      <c r="C130" s="24">
        <f aca="true" t="shared" si="23" ref="C130:F138">C77+C120</f>
        <v>5541.5</v>
      </c>
      <c r="D130" s="24">
        <f t="shared" si="23"/>
        <v>5564.6</v>
      </c>
      <c r="E130" s="24">
        <f t="shared" si="23"/>
        <v>2176.3</v>
      </c>
      <c r="F130" s="86">
        <f t="shared" si="23"/>
        <v>357.4</v>
      </c>
      <c r="G130" s="52">
        <f t="shared" si="22"/>
        <v>0.39272760083010017</v>
      </c>
      <c r="H130" s="52" t="e">
        <f>E130/#REF!</f>
        <v>#REF!</v>
      </c>
      <c r="I130" s="52" t="e">
        <f>E130/#REF!</f>
        <v>#REF!</v>
      </c>
      <c r="J130" s="97">
        <f t="shared" si="18"/>
        <v>0.39272760083010017</v>
      </c>
      <c r="K130" s="98">
        <f t="shared" si="19"/>
        <v>0.3910972936060094</v>
      </c>
    </row>
    <row r="131" spans="1:11" ht="15">
      <c r="A131" s="22" t="s">
        <v>48</v>
      </c>
      <c r="B131" s="23"/>
      <c r="C131" s="24">
        <f t="shared" si="23"/>
        <v>3829.8</v>
      </c>
      <c r="D131" s="24">
        <f t="shared" si="23"/>
        <v>3864.4000000000005</v>
      </c>
      <c r="E131" s="24">
        <f t="shared" si="23"/>
        <v>1601.6</v>
      </c>
      <c r="F131" s="86">
        <f t="shared" si="23"/>
        <v>262.5</v>
      </c>
      <c r="G131" s="52">
        <f t="shared" si="22"/>
        <v>0.41819416157501693</v>
      </c>
      <c r="H131" s="52" t="e">
        <f>E131/#REF!</f>
        <v>#REF!</v>
      </c>
      <c r="I131" s="52" t="e">
        <f>E131/#REF!</f>
        <v>#REF!</v>
      </c>
      <c r="J131" s="97">
        <f t="shared" si="18"/>
        <v>0.41819416157501693</v>
      </c>
      <c r="K131" s="98">
        <f t="shared" si="19"/>
        <v>0.41444984991201733</v>
      </c>
    </row>
    <row r="132" spans="1:11" ht="15">
      <c r="A132" s="22" t="s">
        <v>49</v>
      </c>
      <c r="B132" s="23"/>
      <c r="C132" s="24">
        <f t="shared" si="23"/>
        <v>4928.8</v>
      </c>
      <c r="D132" s="24">
        <f t="shared" si="23"/>
        <v>5112.3</v>
      </c>
      <c r="E132" s="24">
        <f t="shared" si="23"/>
        <v>1836.1999999999998</v>
      </c>
      <c r="F132" s="86">
        <f t="shared" si="23"/>
        <v>299.7</v>
      </c>
      <c r="G132" s="52">
        <f t="shared" si="22"/>
        <v>0.37254504138938477</v>
      </c>
      <c r="H132" s="52" t="e">
        <f>E132/#REF!</f>
        <v>#REF!</v>
      </c>
      <c r="I132" s="52" t="e">
        <f>E132/#REF!</f>
        <v>#REF!</v>
      </c>
      <c r="J132" s="97">
        <f t="shared" si="18"/>
        <v>0.37254504138938477</v>
      </c>
      <c r="K132" s="98">
        <f t="shared" si="19"/>
        <v>0.3591729749819063</v>
      </c>
    </row>
    <row r="133" spans="1:11" ht="15">
      <c r="A133" s="22" t="s">
        <v>50</v>
      </c>
      <c r="B133" s="23"/>
      <c r="C133" s="24">
        <f t="shared" si="23"/>
        <v>4311</v>
      </c>
      <c r="D133" s="24">
        <f t="shared" si="23"/>
        <v>4328.8</v>
      </c>
      <c r="E133" s="24">
        <f t="shared" si="23"/>
        <v>1620.3000000000002</v>
      </c>
      <c r="F133" s="86">
        <f t="shared" si="23"/>
        <v>219.3</v>
      </c>
      <c r="G133" s="52">
        <f t="shared" si="22"/>
        <v>0.37585247042449554</v>
      </c>
      <c r="H133" s="52" t="e">
        <f>E133/#REF!</f>
        <v>#REF!</v>
      </c>
      <c r="I133" s="52" t="e">
        <f>E133/#REF!</f>
        <v>#REF!</v>
      </c>
      <c r="J133" s="97">
        <f t="shared" si="18"/>
        <v>0.37585247042449554</v>
      </c>
      <c r="K133" s="98">
        <f t="shared" si="19"/>
        <v>0.37430696728885604</v>
      </c>
    </row>
    <row r="134" spans="1:11" ht="15">
      <c r="A134" s="22" t="s">
        <v>51</v>
      </c>
      <c r="B134" s="23"/>
      <c r="C134" s="24">
        <f t="shared" si="23"/>
        <v>4133.8</v>
      </c>
      <c r="D134" s="24">
        <f t="shared" si="23"/>
        <v>4156.900000000001</v>
      </c>
      <c r="E134" s="24">
        <f t="shared" si="23"/>
        <v>1727.6</v>
      </c>
      <c r="F134" s="86">
        <f t="shared" si="23"/>
        <v>267</v>
      </c>
      <c r="G134" s="52">
        <f t="shared" si="22"/>
        <v>0.41792055735642747</v>
      </c>
      <c r="H134" s="52" t="e">
        <f>E134/#REF!</f>
        <v>#REF!</v>
      </c>
      <c r="I134" s="52" t="e">
        <f>E134/#REF!</f>
        <v>#REF!</v>
      </c>
      <c r="J134" s="97">
        <f t="shared" si="18"/>
        <v>0.41792055735642747</v>
      </c>
      <c r="K134" s="98">
        <f t="shared" si="19"/>
        <v>0.41559816209194345</v>
      </c>
    </row>
    <row r="135" spans="1:11" ht="15">
      <c r="A135" s="22" t="s">
        <v>52</v>
      </c>
      <c r="B135" s="23"/>
      <c r="C135" s="24">
        <f t="shared" si="23"/>
        <v>6807.7</v>
      </c>
      <c r="D135" s="24">
        <f t="shared" si="23"/>
        <v>6820.1</v>
      </c>
      <c r="E135" s="24">
        <f t="shared" si="23"/>
        <v>2958</v>
      </c>
      <c r="F135" s="86">
        <f t="shared" si="23"/>
        <v>706.5</v>
      </c>
      <c r="G135" s="52">
        <f t="shared" si="22"/>
        <v>0.4345079836067982</v>
      </c>
      <c r="H135" s="52" t="e">
        <f>E135/#REF!</f>
        <v>#REF!</v>
      </c>
      <c r="I135" s="52" t="e">
        <f>E135/#REF!</f>
        <v>#REF!</v>
      </c>
      <c r="J135" s="97">
        <f t="shared" si="18"/>
        <v>0.4345079836067982</v>
      </c>
      <c r="K135" s="98">
        <f t="shared" si="19"/>
        <v>0.43371798067477013</v>
      </c>
    </row>
    <row r="136" spans="1:11" ht="15">
      <c r="A136" s="22" t="s">
        <v>53</v>
      </c>
      <c r="B136" s="23"/>
      <c r="C136" s="24">
        <f t="shared" si="23"/>
        <v>4531.6</v>
      </c>
      <c r="D136" s="24">
        <f t="shared" si="23"/>
        <v>4549.4</v>
      </c>
      <c r="E136" s="24">
        <f t="shared" si="23"/>
        <v>1431.5</v>
      </c>
      <c r="F136" s="86">
        <f t="shared" si="23"/>
        <v>192.9</v>
      </c>
      <c r="G136" s="52">
        <f t="shared" si="22"/>
        <v>0.3158928413805278</v>
      </c>
      <c r="H136" s="52" t="e">
        <f>E136/#REF!</f>
        <v>#REF!</v>
      </c>
      <c r="I136" s="52" t="e">
        <f>E136/#REF!</f>
        <v>#REF!</v>
      </c>
      <c r="J136" s="97">
        <f t="shared" si="18"/>
        <v>0.3158928413805278</v>
      </c>
      <c r="K136" s="98">
        <f t="shared" si="19"/>
        <v>0.31465687783004354</v>
      </c>
    </row>
    <row r="137" spans="1:11" ht="15">
      <c r="A137" s="22" t="s">
        <v>54</v>
      </c>
      <c r="B137" s="23"/>
      <c r="C137" s="24">
        <f t="shared" si="23"/>
        <v>5785.1</v>
      </c>
      <c r="D137" s="24">
        <f t="shared" si="23"/>
        <v>6779.1</v>
      </c>
      <c r="E137" s="24">
        <f t="shared" si="23"/>
        <v>3096.7000000000003</v>
      </c>
      <c r="F137" s="86">
        <f t="shared" si="23"/>
        <v>614.6</v>
      </c>
      <c r="G137" s="52">
        <f t="shared" si="22"/>
        <v>0.5352889319112893</v>
      </c>
      <c r="H137" s="52" t="e">
        <f>E137/#REF!</f>
        <v>#REF!</v>
      </c>
      <c r="I137" s="52" t="e">
        <f>E137/#REF!</f>
        <v>#REF!</v>
      </c>
      <c r="J137" s="97">
        <f t="shared" si="18"/>
        <v>0.5352889319112893</v>
      </c>
      <c r="K137" s="98">
        <f t="shared" si="19"/>
        <v>0.45680105028691126</v>
      </c>
    </row>
    <row r="138" spans="1:11" ht="15">
      <c r="A138" s="25" t="s">
        <v>55</v>
      </c>
      <c r="B138" s="23"/>
      <c r="C138" s="24">
        <f t="shared" si="23"/>
        <v>18316.700000000004</v>
      </c>
      <c r="D138" s="24">
        <f t="shared" si="23"/>
        <v>18316.700000000004</v>
      </c>
      <c r="E138" s="24">
        <f t="shared" si="23"/>
        <v>7747.700000000002</v>
      </c>
      <c r="F138" s="24">
        <f t="shared" si="23"/>
        <v>1255.1999999999998</v>
      </c>
      <c r="G138" s="52">
        <f t="shared" si="22"/>
        <v>0.42298558146390997</v>
      </c>
      <c r="H138" s="52" t="e">
        <f>E138/#REF!</f>
        <v>#REF!</v>
      </c>
      <c r="I138" s="52" t="e">
        <f>E138/#REF!</f>
        <v>#REF!</v>
      </c>
      <c r="J138" s="97">
        <f t="shared" si="18"/>
        <v>0.42298558146390997</v>
      </c>
      <c r="K138" s="98">
        <f t="shared" si="19"/>
        <v>0.42298558146390997</v>
      </c>
    </row>
    <row r="139" spans="8:11" ht="12.75">
      <c r="H139" s="76"/>
      <c r="I139" s="76"/>
      <c r="J139" s="76"/>
      <c r="K139" s="76"/>
    </row>
    <row r="140" spans="8:11" ht="12.75">
      <c r="H140" s="76"/>
      <c r="I140" s="76"/>
      <c r="J140" s="76"/>
      <c r="K140" s="76"/>
    </row>
    <row r="141" spans="8:11" ht="12.75">
      <c r="H141" s="76"/>
      <c r="I141" s="76"/>
      <c r="J141" s="76"/>
      <c r="K141" s="76"/>
    </row>
    <row r="142" spans="8:11" ht="12.75">
      <c r="H142" s="76"/>
      <c r="I142" s="76"/>
      <c r="J142" s="76"/>
      <c r="K142" s="76"/>
    </row>
    <row r="143" spans="8:11" ht="12.75">
      <c r="H143" s="76"/>
      <c r="I143" s="76"/>
      <c r="J143" s="76"/>
      <c r="K143" s="76"/>
    </row>
    <row r="144" spans="8:11" ht="12.75">
      <c r="H144" s="76"/>
      <c r="I144" s="76"/>
      <c r="J144" s="76"/>
      <c r="K144" s="76"/>
    </row>
    <row r="145" spans="8:11" ht="12.75">
      <c r="H145" s="76"/>
      <c r="I145" s="76"/>
      <c r="J145" s="76"/>
      <c r="K145" s="76"/>
    </row>
    <row r="146" spans="8:11" ht="12.75">
      <c r="H146" s="76"/>
      <c r="I146" s="76"/>
      <c r="J146" s="76"/>
      <c r="K146" s="76"/>
    </row>
    <row r="147" spans="8:11" ht="12.75">
      <c r="H147" s="76"/>
      <c r="I147" s="76"/>
      <c r="J147" s="76"/>
      <c r="K147" s="76"/>
    </row>
    <row r="148" spans="8:11" ht="12.75">
      <c r="H148" s="76"/>
      <c r="I148" s="76"/>
      <c r="J148" s="76"/>
      <c r="K148" s="76"/>
    </row>
    <row r="149" spans="8:11" ht="12.75">
      <c r="H149" s="76"/>
      <c r="I149" s="76"/>
      <c r="J149" s="76"/>
      <c r="K149" s="76"/>
    </row>
    <row r="150" spans="8:11" ht="12.75">
      <c r="H150" s="76"/>
      <c r="I150" s="76"/>
      <c r="J150" s="76"/>
      <c r="K150" s="76"/>
    </row>
    <row r="151" spans="8:11" ht="12.75">
      <c r="H151" s="76"/>
      <c r="I151" s="76"/>
      <c r="J151" s="76"/>
      <c r="K151" s="76"/>
    </row>
    <row r="152" spans="8:11" ht="12.75">
      <c r="H152" s="76"/>
      <c r="I152" s="76"/>
      <c r="J152" s="76"/>
      <c r="K152" s="76"/>
    </row>
    <row r="153" spans="8:11" ht="12.75">
      <c r="H153" s="76"/>
      <c r="I153" s="76"/>
      <c r="J153" s="76"/>
      <c r="K153" s="76"/>
    </row>
    <row r="154" spans="8:11" ht="12.75">
      <c r="H154" s="76"/>
      <c r="I154" s="76"/>
      <c r="J154" s="76"/>
      <c r="K154" s="76"/>
    </row>
    <row r="155" spans="8:11" ht="12.75">
      <c r="H155" s="76"/>
      <c r="I155" s="76"/>
      <c r="J155" s="76"/>
      <c r="K155" s="76"/>
    </row>
    <row r="156" spans="8:11" ht="12.75">
      <c r="H156" s="76"/>
      <c r="I156" s="76"/>
      <c r="J156" s="76"/>
      <c r="K156" s="76"/>
    </row>
    <row r="157" spans="8:11" ht="12.75">
      <c r="H157" s="76"/>
      <c r="I157" s="76"/>
      <c r="J157" s="76"/>
      <c r="K157" s="76"/>
    </row>
    <row r="158" spans="8:11" ht="12.75">
      <c r="H158" s="76"/>
      <c r="I158" s="76"/>
      <c r="J158" s="76"/>
      <c r="K158" s="76"/>
    </row>
    <row r="159" spans="8:11" ht="12.75">
      <c r="H159" s="76"/>
      <c r="I159" s="76"/>
      <c r="J159" s="76"/>
      <c r="K159" s="76"/>
    </row>
    <row r="160" spans="8:11" ht="12.75">
      <c r="H160" s="76"/>
      <c r="I160" s="76"/>
      <c r="J160" s="76"/>
      <c r="K160" s="76"/>
    </row>
    <row r="161" spans="8:11" ht="12.75">
      <c r="H161" s="76"/>
      <c r="I161" s="76"/>
      <c r="J161" s="76"/>
      <c r="K161" s="76"/>
    </row>
    <row r="162" spans="8:11" ht="12.75">
      <c r="H162" s="76"/>
      <c r="I162" s="76"/>
      <c r="J162" s="76"/>
      <c r="K162" s="76"/>
    </row>
    <row r="163" spans="8:11" ht="12.75">
      <c r="H163" s="76"/>
      <c r="I163" s="76"/>
      <c r="J163" s="76"/>
      <c r="K163" s="76"/>
    </row>
    <row r="164" spans="8:11" ht="12.75">
      <c r="H164" s="76"/>
      <c r="I164" s="76"/>
      <c r="J164" s="76"/>
      <c r="K164" s="76"/>
    </row>
    <row r="165" spans="8:11" ht="12.75">
      <c r="H165" s="76"/>
      <c r="I165" s="76"/>
      <c r="J165" s="76"/>
      <c r="K165" s="76"/>
    </row>
    <row r="166" spans="8:11" ht="12.75">
      <c r="H166" s="76"/>
      <c r="I166" s="76"/>
      <c r="J166" s="76"/>
      <c r="K166" s="76"/>
    </row>
    <row r="167" spans="8:11" ht="12.75">
      <c r="H167" s="76"/>
      <c r="I167" s="76"/>
      <c r="J167" s="76"/>
      <c r="K167" s="76"/>
    </row>
    <row r="168" spans="8:11" ht="12.75">
      <c r="H168" s="76"/>
      <c r="I168" s="76"/>
      <c r="J168" s="76"/>
      <c r="K168" s="76"/>
    </row>
    <row r="169" spans="8:11" ht="12.75">
      <c r="H169" s="76"/>
      <c r="I169" s="76"/>
      <c r="J169" s="76"/>
      <c r="K169" s="76"/>
    </row>
    <row r="170" spans="8:11" ht="12.75">
      <c r="H170" s="76"/>
      <c r="I170" s="76"/>
      <c r="J170" s="76"/>
      <c r="K170" s="76"/>
    </row>
    <row r="171" spans="8:11" ht="12.75">
      <c r="H171" s="76"/>
      <c r="I171" s="76"/>
      <c r="J171" s="76"/>
      <c r="K171" s="76"/>
    </row>
    <row r="172" spans="8:11" ht="12.75">
      <c r="H172" s="76"/>
      <c r="I172" s="76"/>
      <c r="J172" s="76"/>
      <c r="K172" s="76"/>
    </row>
    <row r="173" spans="8:11" ht="12.75">
      <c r="H173" s="76"/>
      <c r="I173" s="76"/>
      <c r="J173" s="76"/>
      <c r="K173" s="76"/>
    </row>
    <row r="174" spans="8:11" ht="12.75">
      <c r="H174" s="76"/>
      <c r="I174" s="76"/>
      <c r="J174" s="76"/>
      <c r="K174" s="76"/>
    </row>
    <row r="175" spans="8:11" ht="12.75">
      <c r="H175" s="76"/>
      <c r="I175" s="76"/>
      <c r="J175" s="76"/>
      <c r="K175" s="76"/>
    </row>
    <row r="176" spans="8:11" ht="12.75">
      <c r="H176" s="76"/>
      <c r="I176" s="76"/>
      <c r="J176" s="76"/>
      <c r="K176" s="76"/>
    </row>
    <row r="177" spans="8:11" ht="12.75">
      <c r="H177" s="76"/>
      <c r="I177" s="76"/>
      <c r="J177" s="76"/>
      <c r="K177" s="76"/>
    </row>
    <row r="178" spans="8:11" ht="12.75">
      <c r="H178" s="76"/>
      <c r="I178" s="76"/>
      <c r="J178" s="76"/>
      <c r="K178" s="76"/>
    </row>
    <row r="179" spans="8:11" ht="12.75">
      <c r="H179" s="76"/>
      <c r="I179" s="76"/>
      <c r="J179" s="76"/>
      <c r="K179" s="76"/>
    </row>
    <row r="180" spans="8:11" ht="12.75">
      <c r="H180" s="76"/>
      <c r="I180" s="76"/>
      <c r="J180" s="76"/>
      <c r="K180" s="76"/>
    </row>
    <row r="181" spans="8:11" ht="12.75">
      <c r="H181" s="76"/>
      <c r="I181" s="76"/>
      <c r="J181" s="76"/>
      <c r="K181" s="76"/>
    </row>
    <row r="182" spans="8:11" ht="12.75">
      <c r="H182" s="76"/>
      <c r="I182" s="76"/>
      <c r="J182" s="76"/>
      <c r="K182" s="76"/>
    </row>
    <row r="183" spans="8:11" ht="12.75">
      <c r="H183" s="76"/>
      <c r="I183" s="76"/>
      <c r="J183" s="76"/>
      <c r="K183" s="76"/>
    </row>
    <row r="184" spans="8:11" ht="12.75">
      <c r="H184" s="76"/>
      <c r="I184" s="76"/>
      <c r="J184" s="76"/>
      <c r="K184" s="76"/>
    </row>
    <row r="185" spans="8:11" ht="12.75">
      <c r="H185" s="76"/>
      <c r="I185" s="76"/>
      <c r="J185" s="76"/>
      <c r="K185" s="76"/>
    </row>
    <row r="186" spans="8:11" ht="12.75">
      <c r="H186" s="76"/>
      <c r="I186" s="76"/>
      <c r="J186" s="76"/>
      <c r="K186" s="76"/>
    </row>
    <row r="187" spans="8:11" ht="12.75">
      <c r="H187" s="76"/>
      <c r="I187" s="76"/>
      <c r="J187" s="76"/>
      <c r="K187" s="76"/>
    </row>
    <row r="188" spans="8:11" ht="12.75">
      <c r="H188" s="76"/>
      <c r="I188" s="76"/>
      <c r="J188" s="76"/>
      <c r="K188" s="76"/>
    </row>
    <row r="189" spans="8:11" ht="12.75">
      <c r="H189" s="76"/>
      <c r="I189" s="76"/>
      <c r="J189" s="76"/>
      <c r="K189" s="76"/>
    </row>
    <row r="190" spans="8:11" ht="12.75">
      <c r="H190" s="76"/>
      <c r="I190" s="76"/>
      <c r="J190" s="76"/>
      <c r="K190" s="76"/>
    </row>
    <row r="191" spans="8:11" ht="12.75">
      <c r="H191" s="76"/>
      <c r="I191" s="76"/>
      <c r="J191" s="76"/>
      <c r="K191" s="76"/>
    </row>
    <row r="192" spans="8:11" ht="12.75">
      <c r="H192" s="76"/>
      <c r="I192" s="76"/>
      <c r="J192" s="76"/>
      <c r="K192" s="76"/>
    </row>
    <row r="193" spans="8:11" ht="12.75">
      <c r="H193" s="76"/>
      <c r="I193" s="76"/>
      <c r="J193" s="76"/>
      <c r="K193" s="76"/>
    </row>
    <row r="194" spans="8:11" ht="12.75">
      <c r="H194" s="76"/>
      <c r="I194" s="76"/>
      <c r="J194" s="76"/>
      <c r="K194" s="76"/>
    </row>
    <row r="195" spans="8:11" ht="12.75">
      <c r="H195" s="76"/>
      <c r="I195" s="76"/>
      <c r="J195" s="76"/>
      <c r="K195" s="76"/>
    </row>
    <row r="196" spans="8:11" ht="12.75">
      <c r="H196" s="76"/>
      <c r="I196" s="76"/>
      <c r="J196" s="76"/>
      <c r="K196" s="76"/>
    </row>
    <row r="197" spans="8:11" ht="12.75">
      <c r="H197" s="76"/>
      <c r="I197" s="76"/>
      <c r="J197" s="76"/>
      <c r="K197" s="76"/>
    </row>
    <row r="198" spans="8:11" ht="12.75">
      <c r="H198" s="76"/>
      <c r="I198" s="76"/>
      <c r="J198" s="76"/>
      <c r="K198" s="76"/>
    </row>
    <row r="199" spans="8:11" ht="12.75">
      <c r="H199" s="76"/>
      <c r="I199" s="76"/>
      <c r="J199" s="76"/>
      <c r="K199" s="76"/>
    </row>
    <row r="200" spans="8:11" ht="12.75">
      <c r="H200" s="76"/>
      <c r="I200" s="76"/>
      <c r="J200" s="76"/>
      <c r="K200" s="76"/>
    </row>
    <row r="201" spans="8:11" ht="12.75">
      <c r="H201" s="76"/>
      <c r="I201" s="76"/>
      <c r="J201" s="76"/>
      <c r="K201" s="76"/>
    </row>
    <row r="202" spans="8:11" ht="12.75">
      <c r="H202" s="76"/>
      <c r="I202" s="76"/>
      <c r="J202" s="76"/>
      <c r="K202" s="76"/>
    </row>
    <row r="203" spans="8:11" ht="12.75">
      <c r="H203" s="76"/>
      <c r="I203" s="76"/>
      <c r="J203" s="76"/>
      <c r="K203" s="76"/>
    </row>
    <row r="204" spans="8:11" ht="12.75">
      <c r="H204" s="76"/>
      <c r="I204" s="76"/>
      <c r="J204" s="76"/>
      <c r="K204" s="76"/>
    </row>
    <row r="205" spans="8:11" ht="12.75">
      <c r="H205" s="76"/>
      <c r="I205" s="76"/>
      <c r="J205" s="76"/>
      <c r="K205" s="76"/>
    </row>
    <row r="206" spans="8:11" ht="12.75">
      <c r="H206" s="76"/>
      <c r="I206" s="76"/>
      <c r="J206" s="76"/>
      <c r="K206" s="76"/>
    </row>
    <row r="207" spans="8:11" ht="12.75">
      <c r="H207" s="76"/>
      <c r="I207" s="76"/>
      <c r="J207" s="76"/>
      <c r="K207" s="76"/>
    </row>
    <row r="208" spans="8:11" ht="12.75">
      <c r="H208" s="76"/>
      <c r="I208" s="76"/>
      <c r="J208" s="76"/>
      <c r="K208" s="76"/>
    </row>
    <row r="209" spans="8:11" ht="12.75">
      <c r="H209" s="76"/>
      <c r="I209" s="76"/>
      <c r="J209" s="76"/>
      <c r="K209" s="76"/>
    </row>
    <row r="210" spans="8:11" ht="12.75">
      <c r="H210" s="76"/>
      <c r="I210" s="76"/>
      <c r="J210" s="76"/>
      <c r="K210" s="76"/>
    </row>
    <row r="211" spans="8:11" ht="12.75">
      <c r="H211" s="76"/>
      <c r="I211" s="76"/>
      <c r="J211" s="76"/>
      <c r="K211" s="76"/>
    </row>
    <row r="212" spans="8:11" ht="12.75">
      <c r="H212" s="76"/>
      <c r="I212" s="76"/>
      <c r="J212" s="76"/>
      <c r="K212" s="76"/>
    </row>
    <row r="213" spans="8:11" ht="12.75">
      <c r="H213" s="76"/>
      <c r="I213" s="76"/>
      <c r="J213" s="76"/>
      <c r="K213" s="76"/>
    </row>
    <row r="214" spans="8:11" ht="12.75">
      <c r="H214" s="76"/>
      <c r="I214" s="76"/>
      <c r="J214" s="76"/>
      <c r="K214" s="76"/>
    </row>
    <row r="215" spans="8:11" ht="12.75">
      <c r="H215" s="76"/>
      <c r="I215" s="76"/>
      <c r="J215" s="76"/>
      <c r="K215" s="76"/>
    </row>
    <row r="216" spans="8:11" ht="12.75">
      <c r="H216" s="76"/>
      <c r="I216" s="76"/>
      <c r="J216" s="76"/>
      <c r="K216" s="76"/>
    </row>
    <row r="217" spans="8:11" ht="12.75">
      <c r="H217" s="76"/>
      <c r="I217" s="76"/>
      <c r="J217" s="76"/>
      <c r="K217" s="76"/>
    </row>
    <row r="218" spans="8:11" ht="12.75">
      <c r="H218" s="76"/>
      <c r="I218" s="76"/>
      <c r="J218" s="76"/>
      <c r="K218" s="76"/>
    </row>
    <row r="219" spans="8:11" ht="12.75">
      <c r="H219" s="76"/>
      <c r="I219" s="76"/>
      <c r="J219" s="76"/>
      <c r="K219" s="76"/>
    </row>
    <row r="220" spans="8:11" ht="12.75">
      <c r="H220" s="76"/>
      <c r="I220" s="76"/>
      <c r="J220" s="76"/>
      <c r="K220" s="76"/>
    </row>
    <row r="221" spans="8:11" ht="12.75">
      <c r="H221" s="76"/>
      <c r="I221" s="76"/>
      <c r="J221" s="76"/>
      <c r="K221" s="76"/>
    </row>
    <row r="222" spans="8:11" ht="12.75">
      <c r="H222" s="76"/>
      <c r="I222" s="76"/>
      <c r="J222" s="76"/>
      <c r="K222" s="76"/>
    </row>
    <row r="223" spans="8:11" ht="12.75">
      <c r="H223" s="76"/>
      <c r="I223" s="76"/>
      <c r="J223" s="76"/>
      <c r="K223" s="76"/>
    </row>
    <row r="224" spans="8:11" ht="12.75">
      <c r="H224" s="76"/>
      <c r="I224" s="76"/>
      <c r="J224" s="76"/>
      <c r="K224" s="76"/>
    </row>
    <row r="225" spans="8:11" ht="12.75">
      <c r="H225" s="76"/>
      <c r="I225" s="76"/>
      <c r="J225" s="76"/>
      <c r="K225" s="76"/>
    </row>
    <row r="226" spans="8:11" ht="12.75">
      <c r="H226" s="76"/>
      <c r="I226" s="76"/>
      <c r="J226" s="76"/>
      <c r="K226" s="76"/>
    </row>
    <row r="227" spans="8:11" ht="12.75">
      <c r="H227" s="76"/>
      <c r="I227" s="76"/>
      <c r="J227" s="76"/>
      <c r="K227" s="76"/>
    </row>
    <row r="228" spans="8:11" ht="12.75">
      <c r="H228" s="76"/>
      <c r="I228" s="76"/>
      <c r="J228" s="76"/>
      <c r="K228" s="76"/>
    </row>
    <row r="229" spans="8:11" ht="12.75">
      <c r="H229" s="76"/>
      <c r="I229" s="76"/>
      <c r="J229" s="76"/>
      <c r="K229" s="76"/>
    </row>
    <row r="230" spans="8:11" ht="12.75">
      <c r="H230" s="76"/>
      <c r="I230" s="76"/>
      <c r="J230" s="76"/>
      <c r="K230" s="76"/>
    </row>
    <row r="231" spans="8:11" ht="12.75">
      <c r="H231" s="76"/>
      <c r="I231" s="76"/>
      <c r="J231" s="76"/>
      <c r="K231" s="76"/>
    </row>
    <row r="232" spans="8:11" ht="12.75">
      <c r="H232" s="76"/>
      <c r="I232" s="76"/>
      <c r="J232" s="76"/>
      <c r="K232" s="76"/>
    </row>
    <row r="233" spans="8:11" ht="12.75">
      <c r="H233" s="76"/>
      <c r="I233" s="76"/>
      <c r="J233" s="76"/>
      <c r="K233" s="76"/>
    </row>
    <row r="234" spans="8:11" ht="12.75">
      <c r="H234" s="76"/>
      <c r="I234" s="76"/>
      <c r="J234" s="76"/>
      <c r="K234" s="76"/>
    </row>
    <row r="235" spans="8:11" ht="12.75">
      <c r="H235" s="76"/>
      <c r="I235" s="76"/>
      <c r="J235" s="76"/>
      <c r="K235" s="76"/>
    </row>
    <row r="236" spans="8:11" ht="12.75">
      <c r="H236" s="76"/>
      <c r="I236" s="76"/>
      <c r="J236" s="76"/>
      <c r="K236" s="76"/>
    </row>
    <row r="237" spans="8:11" ht="12.75">
      <c r="H237" s="76"/>
      <c r="I237" s="76"/>
      <c r="J237" s="76"/>
      <c r="K237" s="76"/>
    </row>
    <row r="238" spans="8:11" ht="12.75">
      <c r="H238" s="76"/>
      <c r="I238" s="76"/>
      <c r="J238" s="76"/>
      <c r="K238" s="76"/>
    </row>
    <row r="239" spans="8:11" ht="12.75">
      <c r="H239" s="76"/>
      <c r="I239" s="76"/>
      <c r="J239" s="76"/>
      <c r="K239" s="76"/>
    </row>
    <row r="240" spans="8:11" ht="12.75">
      <c r="H240" s="76"/>
      <c r="I240" s="76"/>
      <c r="J240" s="76"/>
      <c r="K240" s="76"/>
    </row>
    <row r="241" spans="8:11" ht="12.75">
      <c r="H241" s="76"/>
      <c r="I241" s="76"/>
      <c r="J241" s="76"/>
      <c r="K241" s="76"/>
    </row>
    <row r="242" spans="8:11" ht="12.75">
      <c r="H242" s="76"/>
      <c r="I242" s="76"/>
      <c r="J242" s="76"/>
      <c r="K242" s="76"/>
    </row>
    <row r="243" spans="8:11" ht="12.75">
      <c r="H243" s="76"/>
      <c r="I243" s="76"/>
      <c r="J243" s="76"/>
      <c r="K243" s="76"/>
    </row>
    <row r="244" spans="8:11" ht="12.75">
      <c r="H244" s="76"/>
      <c r="I244" s="76"/>
      <c r="J244" s="76"/>
      <c r="K244" s="76"/>
    </row>
    <row r="245" spans="8:11" ht="12.75">
      <c r="H245" s="76"/>
      <c r="I245" s="76"/>
      <c r="J245" s="76"/>
      <c r="K245" s="76"/>
    </row>
    <row r="246" spans="8:11" ht="12.75">
      <c r="H246" s="76"/>
      <c r="I246" s="76"/>
      <c r="J246" s="76"/>
      <c r="K246" s="76"/>
    </row>
    <row r="247" spans="8:11" ht="12.75">
      <c r="H247" s="76"/>
      <c r="I247" s="76"/>
      <c r="J247" s="76"/>
      <c r="K247" s="76"/>
    </row>
    <row r="248" spans="8:11" ht="12.75">
      <c r="H248" s="76"/>
      <c r="I248" s="76"/>
      <c r="J248" s="76"/>
      <c r="K248" s="76"/>
    </row>
    <row r="249" spans="8:11" ht="12.75">
      <c r="H249" s="76"/>
      <c r="I249" s="76"/>
      <c r="J249" s="76"/>
      <c r="K249" s="76"/>
    </row>
    <row r="250" spans="8:11" ht="12.75">
      <c r="H250" s="76"/>
      <c r="I250" s="76"/>
      <c r="J250" s="76"/>
      <c r="K250" s="76"/>
    </row>
    <row r="251" spans="8:11" ht="12.75">
      <c r="H251" s="76"/>
      <c r="I251" s="76"/>
      <c r="J251" s="76"/>
      <c r="K251" s="76"/>
    </row>
    <row r="252" spans="8:11" ht="12.75">
      <c r="H252" s="76"/>
      <c r="I252" s="76"/>
      <c r="J252" s="76"/>
      <c r="K252" s="76"/>
    </row>
    <row r="253" spans="8:11" ht="12.75">
      <c r="H253" s="76"/>
      <c r="I253" s="76"/>
      <c r="J253" s="76"/>
      <c r="K253" s="76"/>
    </row>
    <row r="254" spans="8:11" ht="12.75">
      <c r="H254" s="76"/>
      <c r="I254" s="76"/>
      <c r="J254" s="76"/>
      <c r="K254" s="76"/>
    </row>
    <row r="255" spans="8:11" ht="12.75">
      <c r="H255" s="76"/>
      <c r="I255" s="76"/>
      <c r="J255" s="76"/>
      <c r="K255" s="76"/>
    </row>
    <row r="256" spans="8:11" ht="12.75">
      <c r="H256" s="76"/>
      <c r="I256" s="76"/>
      <c r="J256" s="76"/>
      <c r="K256" s="76"/>
    </row>
    <row r="257" spans="8:11" ht="12.75">
      <c r="H257" s="76"/>
      <c r="I257" s="76"/>
      <c r="J257" s="76"/>
      <c r="K257" s="76"/>
    </row>
    <row r="258" spans="8:11" ht="12.75">
      <c r="H258" s="76"/>
      <c r="I258" s="76"/>
      <c r="J258" s="76"/>
      <c r="K258" s="76"/>
    </row>
    <row r="259" spans="8:11" ht="12.75">
      <c r="H259" s="76"/>
      <c r="I259" s="76"/>
      <c r="J259" s="76"/>
      <c r="K259" s="76"/>
    </row>
    <row r="260" spans="8:11" ht="12.75">
      <c r="H260" s="76"/>
      <c r="I260" s="76"/>
      <c r="J260" s="76"/>
      <c r="K260" s="76"/>
    </row>
    <row r="261" spans="8:11" ht="12.75">
      <c r="H261" s="76"/>
      <c r="I261" s="76"/>
      <c r="J261" s="76"/>
      <c r="K261" s="76"/>
    </row>
    <row r="262" spans="8:11" ht="12.75">
      <c r="H262" s="76"/>
      <c r="I262" s="76"/>
      <c r="J262" s="76"/>
      <c r="K262" s="76"/>
    </row>
    <row r="263" spans="8:11" ht="12.75">
      <c r="H263" s="76"/>
      <c r="I263" s="76"/>
      <c r="J263" s="76"/>
      <c r="K263" s="76"/>
    </row>
    <row r="264" spans="8:11" ht="12.75">
      <c r="H264" s="76"/>
      <c r="I264" s="76"/>
      <c r="J264" s="76"/>
      <c r="K264" s="76"/>
    </row>
    <row r="265" spans="8:11" ht="12.75">
      <c r="H265" s="76"/>
      <c r="I265" s="76"/>
      <c r="J265" s="76"/>
      <c r="K265" s="76"/>
    </row>
    <row r="266" spans="8:11" ht="12.75">
      <c r="H266" s="76"/>
      <c r="I266" s="76"/>
      <c r="J266" s="76"/>
      <c r="K266" s="76"/>
    </row>
    <row r="267" spans="8:11" ht="12.75">
      <c r="H267" s="76"/>
      <c r="I267" s="76"/>
      <c r="J267" s="76"/>
      <c r="K267" s="76"/>
    </row>
    <row r="268" spans="8:11" ht="12.75">
      <c r="H268" s="76"/>
      <c r="I268" s="76"/>
      <c r="J268" s="76"/>
      <c r="K268" s="76"/>
    </row>
    <row r="269" spans="8:11" ht="12.75">
      <c r="H269" s="76"/>
      <c r="I269" s="76"/>
      <c r="J269" s="76"/>
      <c r="K269" s="76"/>
    </row>
    <row r="270" spans="8:11" ht="12.75">
      <c r="H270" s="76"/>
      <c r="I270" s="76"/>
      <c r="J270" s="76"/>
      <c r="K270" s="76"/>
    </row>
    <row r="271" spans="8:11" ht="12.75">
      <c r="H271" s="76"/>
      <c r="I271" s="76"/>
      <c r="J271" s="76"/>
      <c r="K271" s="76"/>
    </row>
    <row r="272" spans="8:11" ht="12.75">
      <c r="H272" s="76"/>
      <c r="I272" s="76"/>
      <c r="J272" s="76"/>
      <c r="K272" s="76"/>
    </row>
    <row r="273" spans="8:11" ht="12.75">
      <c r="H273" s="76"/>
      <c r="I273" s="76"/>
      <c r="J273" s="76"/>
      <c r="K273" s="76"/>
    </row>
    <row r="274" spans="8:11" ht="12.75">
      <c r="H274" s="76"/>
      <c r="I274" s="76"/>
      <c r="J274" s="76"/>
      <c r="K274" s="76"/>
    </row>
    <row r="275" spans="8:11" ht="12.75">
      <c r="H275" s="76"/>
      <c r="I275" s="76"/>
      <c r="J275" s="76"/>
      <c r="K275" s="76"/>
    </row>
    <row r="276" spans="8:11" ht="12.75">
      <c r="H276" s="76"/>
      <c r="I276" s="76"/>
      <c r="J276" s="76"/>
      <c r="K276" s="76"/>
    </row>
    <row r="277" spans="8:11" ht="12.75">
      <c r="H277" s="76"/>
      <c r="I277" s="76"/>
      <c r="J277" s="76"/>
      <c r="K277" s="76"/>
    </row>
    <row r="278" spans="8:11" ht="12.75">
      <c r="H278" s="76"/>
      <c r="I278" s="76"/>
      <c r="J278" s="76"/>
      <c r="K278" s="76"/>
    </row>
    <row r="279" spans="8:11" ht="12.75">
      <c r="H279" s="76"/>
      <c r="I279" s="76"/>
      <c r="J279" s="76"/>
      <c r="K279" s="76"/>
    </row>
    <row r="280" spans="8:11" ht="12.75">
      <c r="H280" s="76"/>
      <c r="I280" s="76"/>
      <c r="J280" s="76"/>
      <c r="K280" s="76"/>
    </row>
    <row r="281" spans="8:11" ht="12.75">
      <c r="H281" s="76"/>
      <c r="I281" s="76"/>
      <c r="J281" s="76"/>
      <c r="K281" s="76"/>
    </row>
    <row r="282" spans="8:11" ht="12.75">
      <c r="H282" s="76"/>
      <c r="I282" s="76"/>
      <c r="J282" s="76"/>
      <c r="K282" s="76"/>
    </row>
    <row r="283" spans="8:11" ht="12.75">
      <c r="H283" s="76"/>
      <c r="I283" s="76"/>
      <c r="J283" s="76"/>
      <c r="K283" s="76"/>
    </row>
    <row r="284" spans="8:11" ht="12.75">
      <c r="H284" s="76"/>
      <c r="I284" s="76"/>
      <c r="J284" s="76"/>
      <c r="K284" s="76"/>
    </row>
    <row r="285" spans="8:11" ht="12.75">
      <c r="H285" s="76"/>
      <c r="I285" s="76"/>
      <c r="J285" s="76"/>
      <c r="K285" s="76"/>
    </row>
    <row r="286" spans="8:11" ht="12.75">
      <c r="H286" s="76"/>
      <c r="I286" s="76"/>
      <c r="J286" s="76"/>
      <c r="K286" s="76"/>
    </row>
    <row r="287" spans="8:11" ht="12.75">
      <c r="H287" s="76"/>
      <c r="I287" s="76"/>
      <c r="J287" s="76"/>
      <c r="K287" s="76"/>
    </row>
    <row r="288" spans="8:11" ht="12.75">
      <c r="H288" s="76"/>
      <c r="I288" s="76"/>
      <c r="J288" s="76"/>
      <c r="K288" s="76"/>
    </row>
    <row r="289" spans="8:11" ht="12.75">
      <c r="H289" s="76"/>
      <c r="I289" s="76"/>
      <c r="J289" s="76"/>
      <c r="K289" s="76"/>
    </row>
    <row r="290" spans="8:11" ht="12.75">
      <c r="H290" s="76"/>
      <c r="I290" s="76"/>
      <c r="J290" s="76"/>
      <c r="K290" s="76"/>
    </row>
    <row r="291" spans="8:11" ht="12.75">
      <c r="H291" s="76"/>
      <c r="I291" s="76"/>
      <c r="J291" s="76"/>
      <c r="K291" s="76"/>
    </row>
    <row r="292" spans="8:11" ht="12.75">
      <c r="H292" s="76"/>
      <c r="I292" s="76"/>
      <c r="J292" s="76"/>
      <c r="K292" s="76"/>
    </row>
    <row r="293" spans="8:11" ht="12.75">
      <c r="H293" s="76"/>
      <c r="I293" s="76"/>
      <c r="J293" s="76"/>
      <c r="K293" s="76"/>
    </row>
    <row r="294" spans="8:11" ht="12.75">
      <c r="H294" s="76"/>
      <c r="I294" s="76"/>
      <c r="J294" s="76"/>
      <c r="K294" s="76"/>
    </row>
    <row r="295" spans="8:11" ht="12.75">
      <c r="H295" s="76"/>
      <c r="I295" s="76"/>
      <c r="J295" s="76"/>
      <c r="K295" s="76"/>
    </row>
    <row r="296" spans="8:11" ht="12.75">
      <c r="H296" s="76"/>
      <c r="I296" s="76"/>
      <c r="J296" s="76"/>
      <c r="K296" s="76"/>
    </row>
    <row r="297" spans="8:11" ht="12.75">
      <c r="H297" s="76"/>
      <c r="I297" s="76"/>
      <c r="J297" s="76"/>
      <c r="K297" s="76"/>
    </row>
    <row r="298" spans="8:11" ht="12.75">
      <c r="H298" s="76"/>
      <c r="I298" s="76"/>
      <c r="J298" s="76"/>
      <c r="K298" s="76"/>
    </row>
    <row r="299" spans="8:11" ht="12.75">
      <c r="H299" s="76"/>
      <c r="I299" s="76"/>
      <c r="J299" s="76"/>
      <c r="K299" s="76"/>
    </row>
    <row r="300" spans="8:11" ht="12.75">
      <c r="H300" s="76"/>
      <c r="I300" s="76"/>
      <c r="J300" s="76"/>
      <c r="K300" s="76"/>
    </row>
    <row r="301" spans="8:11" ht="12.75">
      <c r="H301" s="76"/>
      <c r="I301" s="76"/>
      <c r="J301" s="76"/>
      <c r="K301" s="76"/>
    </row>
    <row r="302" spans="8:11" ht="12.75">
      <c r="H302" s="76"/>
      <c r="I302" s="76"/>
      <c r="J302" s="76"/>
      <c r="K302" s="76"/>
    </row>
    <row r="303" spans="8:11" ht="12.75">
      <c r="H303" s="76"/>
      <c r="I303" s="76"/>
      <c r="J303" s="76"/>
      <c r="K303" s="76"/>
    </row>
    <row r="304" spans="8:11" ht="12.75">
      <c r="H304" s="76"/>
      <c r="I304" s="76"/>
      <c r="J304" s="76"/>
      <c r="K304" s="76"/>
    </row>
    <row r="305" spans="8:11" ht="12.75">
      <c r="H305" s="76"/>
      <c r="I305" s="76"/>
      <c r="J305" s="76"/>
      <c r="K305" s="76"/>
    </row>
    <row r="306" spans="8:11" ht="12.75">
      <c r="H306" s="76"/>
      <c r="I306" s="76"/>
      <c r="J306" s="76"/>
      <c r="K306" s="76"/>
    </row>
    <row r="307" spans="8:11" ht="12.75">
      <c r="H307" s="76"/>
      <c r="I307" s="76"/>
      <c r="J307" s="76"/>
      <c r="K307" s="76"/>
    </row>
    <row r="308" spans="8:11" ht="12.75">
      <c r="H308" s="76"/>
      <c r="I308" s="76"/>
      <c r="J308" s="76"/>
      <c r="K308" s="76"/>
    </row>
    <row r="309" spans="8:11" ht="12.75">
      <c r="H309" s="76"/>
      <c r="I309" s="76"/>
      <c r="J309" s="76"/>
      <c r="K309" s="76"/>
    </row>
    <row r="310" spans="8:11" ht="12.75">
      <c r="H310" s="76"/>
      <c r="I310" s="76"/>
      <c r="J310" s="76"/>
      <c r="K310" s="76"/>
    </row>
    <row r="311" spans="8:11" ht="12.75">
      <c r="H311" s="76"/>
      <c r="I311" s="76"/>
      <c r="J311" s="76"/>
      <c r="K311" s="76"/>
    </row>
    <row r="312" spans="8:11" ht="12.75">
      <c r="H312" s="76"/>
      <c r="I312" s="76"/>
      <c r="J312" s="76"/>
      <c r="K312" s="76"/>
    </row>
    <row r="313" spans="8:11" ht="12.75">
      <c r="H313" s="76"/>
      <c r="I313" s="76"/>
      <c r="J313" s="76"/>
      <c r="K313" s="76"/>
    </row>
    <row r="314" spans="8:11" ht="12.75">
      <c r="H314" s="76"/>
      <c r="I314" s="76"/>
      <c r="J314" s="76"/>
      <c r="K314" s="76"/>
    </row>
    <row r="315" spans="8:11" ht="12.75">
      <c r="H315" s="76"/>
      <c r="I315" s="76"/>
      <c r="J315" s="76"/>
      <c r="K315" s="76"/>
    </row>
    <row r="316" spans="8:11" ht="12.75">
      <c r="H316" s="76"/>
      <c r="I316" s="76"/>
      <c r="J316" s="76"/>
      <c r="K316" s="76"/>
    </row>
    <row r="317" spans="8:11" ht="12.75">
      <c r="H317" s="76"/>
      <c r="I317" s="76"/>
      <c r="J317" s="76"/>
      <c r="K317" s="76"/>
    </row>
    <row r="318" spans="8:11" ht="12.75">
      <c r="H318" s="76"/>
      <c r="I318" s="76"/>
      <c r="J318" s="76"/>
      <c r="K318" s="76"/>
    </row>
    <row r="319" spans="8:11" ht="12.75">
      <c r="H319" s="76"/>
      <c r="I319" s="76"/>
      <c r="J319" s="76"/>
      <c r="K319" s="76"/>
    </row>
    <row r="320" spans="8:11" ht="12.75">
      <c r="H320" s="76"/>
      <c r="I320" s="76"/>
      <c r="J320" s="76"/>
      <c r="K320" s="76"/>
    </row>
    <row r="321" spans="8:11" ht="12.75">
      <c r="H321" s="76"/>
      <c r="I321" s="76"/>
      <c r="J321" s="76"/>
      <c r="K321" s="76"/>
    </row>
    <row r="322" spans="8:11" ht="12.75">
      <c r="H322" s="76"/>
      <c r="I322" s="76"/>
      <c r="J322" s="76"/>
      <c r="K322" s="76"/>
    </row>
    <row r="323" spans="8:11" ht="12.75">
      <c r="H323" s="76"/>
      <c r="I323" s="76"/>
      <c r="J323" s="76"/>
      <c r="K323" s="76"/>
    </row>
    <row r="324" spans="8:11" ht="12.75">
      <c r="H324" s="76"/>
      <c r="I324" s="76"/>
      <c r="J324" s="76"/>
      <c r="K324" s="76"/>
    </row>
    <row r="325" spans="8:11" ht="12.75">
      <c r="H325" s="76"/>
      <c r="I325" s="76"/>
      <c r="J325" s="76"/>
      <c r="K325" s="76"/>
    </row>
    <row r="326" spans="8:11" ht="12.75">
      <c r="H326" s="76"/>
      <c r="I326" s="76"/>
      <c r="J326" s="76"/>
      <c r="K326" s="76"/>
    </row>
    <row r="327" spans="8:11" ht="12.75">
      <c r="H327" s="76"/>
      <c r="I327" s="76"/>
      <c r="J327" s="76"/>
      <c r="K327" s="76"/>
    </row>
    <row r="328" spans="8:11" ht="12.75">
      <c r="H328" s="76"/>
      <c r="I328" s="76"/>
      <c r="J328" s="76"/>
      <c r="K328" s="76"/>
    </row>
    <row r="329" spans="8:11" ht="12.75">
      <c r="H329" s="76"/>
      <c r="I329" s="76"/>
      <c r="J329" s="76"/>
      <c r="K329" s="76"/>
    </row>
    <row r="330" spans="8:11" ht="12.75">
      <c r="H330" s="76"/>
      <c r="I330" s="76"/>
      <c r="J330" s="76"/>
      <c r="K330" s="76"/>
    </row>
    <row r="331" spans="8:11" ht="12.75">
      <c r="H331" s="76"/>
      <c r="I331" s="76"/>
      <c r="J331" s="76"/>
      <c r="K331" s="76"/>
    </row>
    <row r="332" spans="8:11" ht="12.75">
      <c r="H332" s="76"/>
      <c r="I332" s="76"/>
      <c r="J332" s="76"/>
      <c r="K332" s="76"/>
    </row>
    <row r="333" spans="8:11" ht="12.75">
      <c r="H333" s="76"/>
      <c r="I333" s="76"/>
      <c r="J333" s="76"/>
      <c r="K333" s="76"/>
    </row>
    <row r="334" spans="8:11" ht="12.75">
      <c r="H334" s="76"/>
      <c r="I334" s="76"/>
      <c r="J334" s="76"/>
      <c r="K334" s="76"/>
    </row>
    <row r="335" spans="8:11" ht="12.75">
      <c r="H335" s="76"/>
      <c r="I335" s="76"/>
      <c r="J335" s="76"/>
      <c r="K335" s="76"/>
    </row>
    <row r="336" spans="8:11" ht="12.75">
      <c r="H336" s="76"/>
      <c r="I336" s="76"/>
      <c r="J336" s="76"/>
      <c r="K336" s="76"/>
    </row>
    <row r="337" spans="8:11" ht="12.75">
      <c r="H337" s="76"/>
      <c r="I337" s="76"/>
      <c r="J337" s="76"/>
      <c r="K337" s="76"/>
    </row>
    <row r="338" spans="8:11" ht="12.75">
      <c r="H338" s="76"/>
      <c r="I338" s="76"/>
      <c r="J338" s="76"/>
      <c r="K338" s="76"/>
    </row>
    <row r="339" spans="8:11" ht="12.75">
      <c r="H339" s="76"/>
      <c r="I339" s="76"/>
      <c r="J339" s="76"/>
      <c r="K339" s="76"/>
    </row>
    <row r="340" spans="8:11" ht="12.75">
      <c r="H340" s="76"/>
      <c r="I340" s="76"/>
      <c r="J340" s="76"/>
      <c r="K340" s="76"/>
    </row>
    <row r="341" spans="8:11" ht="12.75">
      <c r="H341" s="76"/>
      <c r="I341" s="76"/>
      <c r="J341" s="76"/>
      <c r="K341" s="76"/>
    </row>
    <row r="342" spans="8:11" ht="12.75">
      <c r="H342" s="76"/>
      <c r="I342" s="76"/>
      <c r="J342" s="76"/>
      <c r="K342" s="76"/>
    </row>
    <row r="343" spans="8:11" ht="12.75">
      <c r="H343" s="76"/>
      <c r="I343" s="76"/>
      <c r="J343" s="76"/>
      <c r="K343" s="76"/>
    </row>
    <row r="344" spans="8:11" ht="12.75">
      <c r="H344" s="76"/>
      <c r="I344" s="76"/>
      <c r="J344" s="76"/>
      <c r="K344" s="76"/>
    </row>
    <row r="345" spans="8:11" ht="12.75">
      <c r="H345" s="76"/>
      <c r="I345" s="76"/>
      <c r="J345" s="76"/>
      <c r="K345" s="76"/>
    </row>
    <row r="346" spans="8:11" ht="12.75">
      <c r="H346" s="76"/>
      <c r="I346" s="76"/>
      <c r="J346" s="76"/>
      <c r="K346" s="76"/>
    </row>
    <row r="347" spans="8:11" ht="12.75">
      <c r="H347" s="76"/>
      <c r="I347" s="76"/>
      <c r="J347" s="76"/>
      <c r="K347" s="76"/>
    </row>
    <row r="348" spans="8:11" ht="12.75">
      <c r="H348" s="76"/>
      <c r="I348" s="76"/>
      <c r="J348" s="76"/>
      <c r="K348" s="76"/>
    </row>
    <row r="349" spans="8:11" ht="12.75">
      <c r="H349" s="76"/>
      <c r="I349" s="76"/>
      <c r="J349" s="76"/>
      <c r="K349" s="76"/>
    </row>
    <row r="350" spans="8:11" ht="12.75">
      <c r="H350" s="76"/>
      <c r="I350" s="76"/>
      <c r="J350" s="76"/>
      <c r="K350" s="76"/>
    </row>
    <row r="351" spans="8:11" ht="12.75">
      <c r="H351" s="76"/>
      <c r="I351" s="76"/>
      <c r="J351" s="76"/>
      <c r="K351" s="76"/>
    </row>
    <row r="352" spans="8:11" ht="12.75">
      <c r="H352" s="76"/>
      <c r="I352" s="76"/>
      <c r="J352" s="76"/>
      <c r="K352" s="76"/>
    </row>
    <row r="353" spans="8:11" ht="12.75">
      <c r="H353" s="76"/>
      <c r="I353" s="76"/>
      <c r="J353" s="76"/>
      <c r="K353" s="76"/>
    </row>
    <row r="354" spans="8:11" ht="12.75">
      <c r="H354" s="76"/>
      <c r="I354" s="76"/>
      <c r="J354" s="76"/>
      <c r="K354" s="76"/>
    </row>
    <row r="355" spans="8:11" ht="12.75">
      <c r="H355" s="76"/>
      <c r="I355" s="76"/>
      <c r="J355" s="76"/>
      <c r="K355" s="76"/>
    </row>
    <row r="356" spans="8:11" ht="12.75">
      <c r="H356" s="76"/>
      <c r="I356" s="76"/>
      <c r="J356" s="76"/>
      <c r="K356" s="76"/>
    </row>
    <row r="357" spans="8:11" ht="12.75">
      <c r="H357" s="76"/>
      <c r="I357" s="76"/>
      <c r="J357" s="76"/>
      <c r="K357" s="76"/>
    </row>
    <row r="358" spans="8:11" ht="12.75">
      <c r="H358" s="76"/>
      <c r="I358" s="76"/>
      <c r="J358" s="76"/>
      <c r="K358" s="76"/>
    </row>
    <row r="359" spans="8:11" ht="12.75">
      <c r="H359" s="76"/>
      <c r="I359" s="76"/>
      <c r="J359" s="76"/>
      <c r="K359" s="76"/>
    </row>
    <row r="360" spans="8:11" ht="12.75">
      <c r="H360" s="76"/>
      <c r="I360" s="76"/>
      <c r="J360" s="76"/>
      <c r="K360" s="76"/>
    </row>
    <row r="361" spans="8:11" ht="12.75">
      <c r="H361" s="76"/>
      <c r="I361" s="76"/>
      <c r="J361" s="76"/>
      <c r="K361" s="76"/>
    </row>
    <row r="362" spans="8:11" ht="12.75">
      <c r="H362" s="76"/>
      <c r="I362" s="76"/>
      <c r="J362" s="76"/>
      <c r="K362" s="76"/>
    </row>
    <row r="363" spans="8:11" ht="12.75">
      <c r="H363" s="76"/>
      <c r="I363" s="76"/>
      <c r="J363" s="76"/>
      <c r="K363" s="76"/>
    </row>
    <row r="364" spans="8:11" ht="12.75">
      <c r="H364" s="76"/>
      <c r="I364" s="76"/>
      <c r="J364" s="76"/>
      <c r="K364" s="76"/>
    </row>
    <row r="365" spans="8:11" ht="12.75">
      <c r="H365" s="76"/>
      <c r="I365" s="76"/>
      <c r="J365" s="76"/>
      <c r="K365" s="76"/>
    </row>
    <row r="366" spans="8:11" ht="12.75">
      <c r="H366" s="76"/>
      <c r="I366" s="76"/>
      <c r="J366" s="76"/>
      <c r="K366" s="76"/>
    </row>
    <row r="367" spans="8:11" ht="12.75">
      <c r="H367" s="76"/>
      <c r="I367" s="76"/>
      <c r="J367" s="76"/>
      <c r="K367" s="76"/>
    </row>
    <row r="368" spans="8:11" ht="12.75">
      <c r="H368" s="76"/>
      <c r="I368" s="76"/>
      <c r="J368" s="76"/>
      <c r="K368" s="76"/>
    </row>
    <row r="369" spans="8:11" ht="12.75">
      <c r="H369" s="76"/>
      <c r="I369" s="76"/>
      <c r="J369" s="76"/>
      <c r="K369" s="76"/>
    </row>
    <row r="370" spans="8:11" ht="12.75">
      <c r="H370" s="76"/>
      <c r="I370" s="76"/>
      <c r="J370" s="76"/>
      <c r="K370" s="76"/>
    </row>
    <row r="371" spans="8:11" ht="12.75">
      <c r="H371" s="76"/>
      <c r="I371" s="76"/>
      <c r="J371" s="76"/>
      <c r="K371" s="76"/>
    </row>
    <row r="372" spans="8:11" ht="12.75">
      <c r="H372" s="76"/>
      <c r="I372" s="76"/>
      <c r="J372" s="76"/>
      <c r="K372" s="76"/>
    </row>
    <row r="373" spans="8:11" ht="12.75">
      <c r="H373" s="76"/>
      <c r="I373" s="76"/>
      <c r="J373" s="76"/>
      <c r="K373" s="76"/>
    </row>
    <row r="374" spans="8:11" ht="12.75">
      <c r="H374" s="76"/>
      <c r="I374" s="76"/>
      <c r="J374" s="76"/>
      <c r="K374" s="76"/>
    </row>
    <row r="375" spans="8:11" ht="12.75">
      <c r="H375" s="76"/>
      <c r="I375" s="76"/>
      <c r="J375" s="76"/>
      <c r="K375" s="76"/>
    </row>
    <row r="376" spans="8:11" ht="12.75">
      <c r="H376" s="76"/>
      <c r="I376" s="76"/>
      <c r="J376" s="76"/>
      <c r="K376" s="76"/>
    </row>
    <row r="377" spans="8:11" ht="12.75">
      <c r="H377" s="76"/>
      <c r="I377" s="76"/>
      <c r="J377" s="76"/>
      <c r="K377" s="76"/>
    </row>
    <row r="378" spans="8:11" ht="12.75">
      <c r="H378" s="76"/>
      <c r="I378" s="76"/>
      <c r="J378" s="76"/>
      <c r="K378" s="76"/>
    </row>
    <row r="379" spans="8:11" ht="12.75">
      <c r="H379" s="76"/>
      <c r="I379" s="76"/>
      <c r="J379" s="76"/>
      <c r="K379" s="76"/>
    </row>
    <row r="380" spans="8:11" ht="12.75">
      <c r="H380" s="76"/>
      <c r="I380" s="76"/>
      <c r="J380" s="76"/>
      <c r="K380" s="76"/>
    </row>
    <row r="381" spans="8:11" ht="12.75">
      <c r="H381" s="76"/>
      <c r="I381" s="76"/>
      <c r="J381" s="76"/>
      <c r="K381" s="76"/>
    </row>
    <row r="382" spans="8:11" ht="12.75">
      <c r="H382" s="76"/>
      <c r="I382" s="76"/>
      <c r="J382" s="76"/>
      <c r="K382" s="76"/>
    </row>
    <row r="383" spans="8:11" ht="12.75">
      <c r="H383" s="76"/>
      <c r="I383" s="76"/>
      <c r="J383" s="76"/>
      <c r="K383" s="76"/>
    </row>
    <row r="384" spans="8:11" ht="12.75">
      <c r="H384" s="76"/>
      <c r="I384" s="76"/>
      <c r="J384" s="76"/>
      <c r="K384" s="76"/>
    </row>
    <row r="385" spans="8:11" ht="12.75">
      <c r="H385" s="76"/>
      <c r="I385" s="76"/>
      <c r="J385" s="76"/>
      <c r="K385" s="76"/>
    </row>
    <row r="386" spans="8:11" ht="12.75">
      <c r="H386" s="76"/>
      <c r="I386" s="76"/>
      <c r="J386" s="76"/>
      <c r="K386" s="76"/>
    </row>
    <row r="387" spans="8:11" ht="12.75">
      <c r="H387" s="76"/>
      <c r="I387" s="76"/>
      <c r="J387" s="76"/>
      <c r="K387" s="76"/>
    </row>
    <row r="388" spans="8:11" ht="12.75">
      <c r="H388" s="76"/>
      <c r="I388" s="76"/>
      <c r="J388" s="76"/>
      <c r="K388" s="76"/>
    </row>
    <row r="389" spans="8:11" ht="12.75">
      <c r="H389" s="76"/>
      <c r="I389" s="76"/>
      <c r="J389" s="76"/>
      <c r="K389" s="76"/>
    </row>
    <row r="390" spans="8:11" ht="12.75">
      <c r="H390" s="76"/>
      <c r="I390" s="76"/>
      <c r="J390" s="76"/>
      <c r="K390" s="76"/>
    </row>
    <row r="391" spans="8:11" ht="12.75">
      <c r="H391" s="76"/>
      <c r="I391" s="76"/>
      <c r="J391" s="76"/>
      <c r="K391" s="76"/>
    </row>
    <row r="392" spans="8:11" ht="12.75">
      <c r="H392" s="76"/>
      <c r="I392" s="76"/>
      <c r="J392" s="76"/>
      <c r="K392" s="76"/>
    </row>
    <row r="393" spans="8:11" ht="12.75">
      <c r="H393" s="76"/>
      <c r="I393" s="76"/>
      <c r="J393" s="76"/>
      <c r="K393" s="76"/>
    </row>
    <row r="394" spans="8:11" ht="12.75">
      <c r="H394" s="76"/>
      <c r="I394" s="76"/>
      <c r="J394" s="76"/>
      <c r="K394" s="76"/>
    </row>
    <row r="395" spans="8:11" ht="12.75">
      <c r="H395" s="76"/>
      <c r="I395" s="76"/>
      <c r="J395" s="76"/>
      <c r="K395" s="76"/>
    </row>
    <row r="396" spans="8:11" ht="12.75">
      <c r="H396" s="76"/>
      <c r="I396" s="76"/>
      <c r="J396" s="76"/>
      <c r="K396" s="76"/>
    </row>
    <row r="397" spans="8:11" ht="12.75">
      <c r="H397" s="76"/>
      <c r="I397" s="76"/>
      <c r="J397" s="76"/>
      <c r="K397" s="76"/>
    </row>
    <row r="398" spans="8:11" ht="12.75">
      <c r="H398" s="76"/>
      <c r="I398" s="76"/>
      <c r="J398" s="76"/>
      <c r="K398" s="76"/>
    </row>
    <row r="399" spans="8:11" ht="12.75">
      <c r="H399" s="76"/>
      <c r="I399" s="76"/>
      <c r="J399" s="76"/>
      <c r="K399" s="76"/>
    </row>
    <row r="400" spans="8:11" ht="12.75">
      <c r="H400" s="76"/>
      <c r="I400" s="76"/>
      <c r="J400" s="76"/>
      <c r="K400" s="76"/>
    </row>
    <row r="401" spans="8:11" ht="12.75">
      <c r="H401" s="76"/>
      <c r="I401" s="76"/>
      <c r="J401" s="76"/>
      <c r="K401" s="76"/>
    </row>
    <row r="402" spans="8:11" ht="12.75">
      <c r="H402" s="76"/>
      <c r="I402" s="76"/>
      <c r="J402" s="76"/>
      <c r="K402" s="76"/>
    </row>
    <row r="403" spans="8:11" ht="12.75">
      <c r="H403" s="76"/>
      <c r="I403" s="76"/>
      <c r="J403" s="76"/>
      <c r="K403" s="76"/>
    </row>
    <row r="404" spans="8:11" ht="12.75">
      <c r="H404" s="76"/>
      <c r="I404" s="76"/>
      <c r="J404" s="76"/>
      <c r="K404" s="76"/>
    </row>
    <row r="405" spans="8:11" ht="12.75">
      <c r="H405" s="76"/>
      <c r="I405" s="76"/>
      <c r="J405" s="76"/>
      <c r="K405" s="76"/>
    </row>
    <row r="406" spans="8:11" ht="12.75">
      <c r="H406" s="76"/>
      <c r="I406" s="76"/>
      <c r="J406" s="76"/>
      <c r="K406" s="76"/>
    </row>
    <row r="407" spans="8:11" ht="12.75">
      <c r="H407" s="76"/>
      <c r="I407" s="76"/>
      <c r="J407" s="76"/>
      <c r="K407" s="76"/>
    </row>
    <row r="408" spans="8:11" ht="12.75">
      <c r="H408" s="76"/>
      <c r="I408" s="76"/>
      <c r="J408" s="76"/>
      <c r="K408" s="76"/>
    </row>
    <row r="409" spans="8:11" ht="12.75">
      <c r="H409" s="76"/>
      <c r="I409" s="76"/>
      <c r="J409" s="76"/>
      <c r="K409" s="76"/>
    </row>
    <row r="410" spans="8:11" ht="12.75">
      <c r="H410" s="76"/>
      <c r="I410" s="76"/>
      <c r="J410" s="76"/>
      <c r="K410" s="76"/>
    </row>
    <row r="411" spans="8:11" ht="12.75">
      <c r="H411" s="76"/>
      <c r="I411" s="76"/>
      <c r="J411" s="76"/>
      <c r="K411" s="76"/>
    </row>
    <row r="412" spans="8:11" ht="12.75">
      <c r="H412" s="76"/>
      <c r="I412" s="76"/>
      <c r="J412" s="76"/>
      <c r="K412" s="76"/>
    </row>
    <row r="413" spans="8:11" ht="12.75">
      <c r="H413" s="76"/>
      <c r="I413" s="76"/>
      <c r="J413" s="76"/>
      <c r="K413" s="76"/>
    </row>
    <row r="414" spans="8:11" ht="12.75">
      <c r="H414" s="76"/>
      <c r="I414" s="76"/>
      <c r="J414" s="76"/>
      <c r="K414" s="76"/>
    </row>
    <row r="415" spans="8:11" ht="12.75">
      <c r="H415" s="76"/>
      <c r="I415" s="76"/>
      <c r="J415" s="76"/>
      <c r="K415" s="76"/>
    </row>
    <row r="416" spans="8:11" ht="12.75">
      <c r="H416" s="76"/>
      <c r="I416" s="76"/>
      <c r="J416" s="76"/>
      <c r="K416" s="76"/>
    </row>
    <row r="417" spans="8:11" ht="12.75">
      <c r="H417" s="76"/>
      <c r="I417" s="76"/>
      <c r="J417" s="76"/>
      <c r="K417" s="76"/>
    </row>
    <row r="418" spans="8:11" ht="12.75">
      <c r="H418" s="76"/>
      <c r="I418" s="76"/>
      <c r="J418" s="76"/>
      <c r="K418" s="76"/>
    </row>
    <row r="419" spans="8:11" ht="12.75">
      <c r="H419" s="76"/>
      <c r="I419" s="76"/>
      <c r="J419" s="76"/>
      <c r="K419" s="76"/>
    </row>
    <row r="420" spans="8:11" ht="12.75">
      <c r="H420" s="76"/>
      <c r="I420" s="76"/>
      <c r="J420" s="76"/>
      <c r="K420" s="76"/>
    </row>
    <row r="421" spans="8:11" ht="12.75">
      <c r="H421" s="76"/>
      <c r="I421" s="76"/>
      <c r="J421" s="76"/>
      <c r="K421" s="76"/>
    </row>
    <row r="422" spans="8:11" ht="12.75">
      <c r="H422" s="76"/>
      <c r="I422" s="76"/>
      <c r="J422" s="76"/>
      <c r="K422" s="76"/>
    </row>
    <row r="423" spans="8:11" ht="12.75">
      <c r="H423" s="76"/>
      <c r="I423" s="76"/>
      <c r="J423" s="76"/>
      <c r="K423" s="76"/>
    </row>
    <row r="424" spans="8:11" ht="12.75">
      <c r="H424" s="76"/>
      <c r="I424" s="76"/>
      <c r="J424" s="76"/>
      <c r="K424" s="76"/>
    </row>
    <row r="425" spans="8:11" ht="12.75">
      <c r="H425" s="76"/>
      <c r="I425" s="76"/>
      <c r="J425" s="76"/>
      <c r="K425" s="76"/>
    </row>
    <row r="426" spans="8:11" ht="12.75">
      <c r="H426" s="76"/>
      <c r="I426" s="76"/>
      <c r="J426" s="76"/>
      <c r="K426" s="76"/>
    </row>
    <row r="427" spans="8:11" ht="12.75">
      <c r="H427" s="76"/>
      <c r="I427" s="76"/>
      <c r="J427" s="76"/>
      <c r="K427" s="76"/>
    </row>
    <row r="428" spans="8:11" ht="12.75">
      <c r="H428" s="76"/>
      <c r="I428" s="76"/>
      <c r="J428" s="76"/>
      <c r="K428" s="76"/>
    </row>
    <row r="429" spans="8:11" ht="12.75">
      <c r="H429" s="76"/>
      <c r="I429" s="76"/>
      <c r="J429" s="76"/>
      <c r="K429" s="76"/>
    </row>
    <row r="430" spans="8:11" ht="12.75">
      <c r="H430" s="76"/>
      <c r="I430" s="76"/>
      <c r="J430" s="76"/>
      <c r="K430" s="76"/>
    </row>
    <row r="431" spans="8:11" ht="12.75">
      <c r="H431" s="76"/>
      <c r="I431" s="76"/>
      <c r="J431" s="76"/>
      <c r="K431" s="76"/>
    </row>
    <row r="432" spans="8:11" ht="12.75">
      <c r="H432" s="76"/>
      <c r="I432" s="76"/>
      <c r="J432" s="76"/>
      <c r="K432" s="76"/>
    </row>
    <row r="433" spans="8:11" ht="12.75">
      <c r="H433" s="76"/>
      <c r="I433" s="76"/>
      <c r="J433" s="76"/>
      <c r="K433" s="76"/>
    </row>
    <row r="434" spans="8:11" ht="12.75">
      <c r="H434" s="76"/>
      <c r="I434" s="76"/>
      <c r="J434" s="76"/>
      <c r="K434" s="76"/>
    </row>
    <row r="435" spans="8:11" ht="12.75">
      <c r="H435" s="76"/>
      <c r="I435" s="76"/>
      <c r="J435" s="76"/>
      <c r="K435" s="76"/>
    </row>
    <row r="436" spans="8:11" ht="12.75">
      <c r="H436" s="76"/>
      <c r="I436" s="76"/>
      <c r="J436" s="76"/>
      <c r="K436" s="76"/>
    </row>
    <row r="437" spans="8:11" ht="12.75">
      <c r="H437" s="76"/>
      <c r="I437" s="76"/>
      <c r="J437" s="76"/>
      <c r="K437" s="76"/>
    </row>
    <row r="438" spans="8:11" ht="12.75">
      <c r="H438" s="76"/>
      <c r="I438" s="76"/>
      <c r="J438" s="76"/>
      <c r="K438" s="76"/>
    </row>
    <row r="439" spans="8:11" ht="12.75">
      <c r="H439" s="76"/>
      <c r="I439" s="76"/>
      <c r="J439" s="76"/>
      <c r="K439" s="76"/>
    </row>
    <row r="440" spans="8:11" ht="12.75">
      <c r="H440" s="76"/>
      <c r="I440" s="76"/>
      <c r="J440" s="76"/>
      <c r="K440" s="76"/>
    </row>
    <row r="441" spans="8:11" ht="12.75">
      <c r="H441" s="76"/>
      <c r="I441" s="76"/>
      <c r="J441" s="76"/>
      <c r="K441" s="76"/>
    </row>
  </sheetData>
  <sheetProtection/>
  <mergeCells count="11">
    <mergeCell ref="A1:F1"/>
    <mergeCell ref="A2:F2"/>
    <mergeCell ref="A3:A4"/>
    <mergeCell ref="B3:B4"/>
    <mergeCell ref="C3:C4"/>
    <mergeCell ref="A129:B129"/>
    <mergeCell ref="A119:B119"/>
    <mergeCell ref="A65:B65"/>
    <mergeCell ref="A75:B75"/>
    <mergeCell ref="A76:B76"/>
    <mergeCell ref="D3:D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Kazna8</dc:creator>
  <cp:keywords/>
  <dc:description/>
  <cp:lastModifiedBy>UKazna8</cp:lastModifiedBy>
  <cp:lastPrinted>2014-02-13T05:07:52Z</cp:lastPrinted>
  <dcterms:created xsi:type="dcterms:W3CDTF">2010-02-01T13:08:46Z</dcterms:created>
  <dcterms:modified xsi:type="dcterms:W3CDTF">2016-06-14T05:01:36Z</dcterms:modified>
  <cp:category/>
  <cp:version/>
  <cp:contentType/>
  <cp:contentStatus/>
</cp:coreProperties>
</file>