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9105" activeTab="1"/>
  </bookViews>
  <sheets>
    <sheet name="консолидированный" sheetId="1" r:id="rId1"/>
    <sheet name="районный" sheetId="2" r:id="rId2"/>
    <sheet name="поселения" sheetId="3" r:id="rId3"/>
  </sheets>
  <definedNames/>
  <calcPr fullCalcOnLoad="1"/>
</workbook>
</file>

<file path=xl/sharedStrings.xml><?xml version="1.0" encoding="utf-8"?>
<sst xmlns="http://schemas.openxmlformats.org/spreadsheetml/2006/main" count="346" uniqueCount="130">
  <si>
    <t xml:space="preserve"> СПРАВКА</t>
  </si>
  <si>
    <t xml:space="preserve"> об исполнении консолидированного бюджета</t>
  </si>
  <si>
    <t>КБК</t>
  </si>
  <si>
    <t>наименование доходов</t>
  </si>
  <si>
    <t>182 101 02 010 01 0000 110</t>
  </si>
  <si>
    <t>НДФЛ</t>
  </si>
  <si>
    <t>182 105 02 000 02 0000 110</t>
  </si>
  <si>
    <t>ЕНВД</t>
  </si>
  <si>
    <t>182 105 03 000 01 0000 110</t>
  </si>
  <si>
    <t xml:space="preserve">Единый с/х налог </t>
  </si>
  <si>
    <t>182 106 01 030 10 0000 110</t>
  </si>
  <si>
    <t>Налог на имущ-во физ.лиц</t>
  </si>
  <si>
    <t>000 108 00 000 00 0000 110</t>
  </si>
  <si>
    <t>Госпошлина</t>
  </si>
  <si>
    <t>св.200%</t>
  </si>
  <si>
    <t>итого по налоговым доходам</t>
  </si>
  <si>
    <t>Арендная плата за земли</t>
  </si>
  <si>
    <t>Доходы от сдачи в аренду имущ-ва</t>
  </si>
  <si>
    <t>Прочие доходы от сдачи в ар.имущ.</t>
  </si>
  <si>
    <t>000 112 01 000 01 0000 120</t>
  </si>
  <si>
    <t>Плата за негат.возд.окр.среды</t>
  </si>
  <si>
    <t>Доходы от продажи зем.уч.</t>
  </si>
  <si>
    <t>000 116 00 000 00 0000 140</t>
  </si>
  <si>
    <t>Штрафные санкции</t>
  </si>
  <si>
    <t>000 117 00 000 00 0000 180</t>
  </si>
  <si>
    <t>Прочие неналоговые доходы</t>
  </si>
  <si>
    <t>итого по неналоговым доходам</t>
  </si>
  <si>
    <t>ИТОГО НАЛОГОВЫЕ И НЕНАЛОГОВЫЕ</t>
  </si>
  <si>
    <t>2 00 00000 00 0000 000</t>
  </si>
  <si>
    <t xml:space="preserve"> БЕЗВОЗМЕЗДНЫЕ  ПОСТУПЛЕНИЯ</t>
  </si>
  <si>
    <t>2 02 00000 00 0000 000</t>
  </si>
  <si>
    <t xml:space="preserve"> Безвозмездные  поступления  от  других  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</si>
  <si>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</si>
  <si>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</si>
  <si>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</si>
  <si>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>ВСЕГО ДОХОДОВ</t>
  </si>
  <si>
    <t xml:space="preserve"> об исполнении районного  бюджета</t>
  </si>
  <si>
    <t>СПРАВКА</t>
  </si>
  <si>
    <t>исполнено</t>
  </si>
  <si>
    <t>% исполнения</t>
  </si>
  <si>
    <t xml:space="preserve">к перв. плану года района </t>
  </si>
  <si>
    <t xml:space="preserve">к уточ. плану года района </t>
  </si>
  <si>
    <t>Виткуловская с/а</t>
  </si>
  <si>
    <t>Давыдковская с/а</t>
  </si>
  <si>
    <t>Елизаровская с/а</t>
  </si>
  <si>
    <t>Крутецкая с/а</t>
  </si>
  <si>
    <t>Панинская с/а</t>
  </si>
  <si>
    <t>Рожковская с/а</t>
  </si>
  <si>
    <t>Селитьбенская с/а</t>
  </si>
  <si>
    <t>Яковская с/а</t>
  </si>
  <si>
    <t>Поселковая адм</t>
  </si>
  <si>
    <t>Доходы от продажи земли</t>
  </si>
  <si>
    <t>ИТОГО собственных доходов</t>
  </si>
  <si>
    <t>Дотации бюджетам поселений на выравнивание бюджетной обеспеченности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</si>
  <si>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</si>
  <si>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ИТОГО БЕЗВОЗМЕЗДНЫЕ ПОСТУПЛЕНИЯ</t>
  </si>
  <si>
    <t>% исполнения к  плану года</t>
  </si>
  <si>
    <t>Иные межбюджетные трансферты</t>
  </si>
  <si>
    <t>366 111 09 045 05 0000 120</t>
  </si>
  <si>
    <t>366 111 05 035 05 0000 120</t>
  </si>
  <si>
    <t>Возврат остатков субсидии.субвенции прошлых лет</t>
  </si>
  <si>
    <t>Налог на имущ.физ.лиц</t>
  </si>
  <si>
    <t>% исполнения к уточ.плану года</t>
  </si>
  <si>
    <t>% исполнения к уточненному плану года</t>
  </si>
  <si>
    <t>366 111 07 010 05 0000 120</t>
  </si>
  <si>
    <t>Доходы от перечисления части прибыли от МУПов</t>
  </si>
  <si>
    <t>Доходы от продажи имущества</t>
  </si>
  <si>
    <t>366 111 05 013 01 0000 120</t>
  </si>
  <si>
    <t>к плану года</t>
  </si>
  <si>
    <t>к уточненному плану года</t>
  </si>
  <si>
    <t>366 114 06 013 10 0000 420</t>
  </si>
  <si>
    <t>366 114 02 053 05 0000 410</t>
  </si>
  <si>
    <t>100 103 02 020 01 0000 110</t>
  </si>
  <si>
    <t>акцизы на нефтепродукты</t>
  </si>
  <si>
    <t>Акцизы на нефтепродукты</t>
  </si>
  <si>
    <t>366 111 05 025 05 0000 120</t>
  </si>
  <si>
    <t xml:space="preserve">в т.ч </t>
  </si>
  <si>
    <t>январь</t>
  </si>
  <si>
    <t>366 111 05 013 13 0000 120</t>
  </si>
  <si>
    <t>366 114 06 013 13 0000 430</t>
  </si>
  <si>
    <t>Иные МБТ бюджетам поселении</t>
  </si>
  <si>
    <t>Доходы от компенсации затрат</t>
  </si>
  <si>
    <t>2 07 05020 10 0000 180</t>
  </si>
  <si>
    <t>Прочие безвозмездные поступления</t>
  </si>
  <si>
    <t>000 113 02 995 05 0000 130</t>
  </si>
  <si>
    <t>Земельный налог с юр.лиц</t>
  </si>
  <si>
    <t>Земельный налог с физ.лиц</t>
  </si>
  <si>
    <t>182 106 06 010 10 0000 110</t>
  </si>
  <si>
    <t>000 113 01 995 05 0000 130</t>
  </si>
  <si>
    <t>000 113 01 990 05 0000 130</t>
  </si>
  <si>
    <t>Доходы от платных услуг</t>
  </si>
  <si>
    <t>000 113 02 990 05 0000 130</t>
  </si>
  <si>
    <t>к  плану года</t>
  </si>
  <si>
    <t>182 106 06 033 00 0000 110</t>
  </si>
  <si>
    <t>Земельный налог юридич. лиц</t>
  </si>
  <si>
    <t>182 106 06 043 00 0000 110</t>
  </si>
  <si>
    <t>366 111 09 045 13 0000 120</t>
  </si>
  <si>
    <t>Прочие поступления от использования имущества</t>
  </si>
  <si>
    <t>000 109 00 000 00 0000 110</t>
  </si>
  <si>
    <t xml:space="preserve">Прочие налоговые доходы </t>
  </si>
  <si>
    <t>182 105 04 020 02 0000 110</t>
  </si>
  <si>
    <t>Налог, взимаемый в связи с применением патентной системы н/о</t>
  </si>
  <si>
    <r>
      <t xml:space="preserve"> </t>
    </r>
    <r>
      <rPr>
        <sz val="12"/>
        <rFont val="Arial Cyr"/>
        <family val="2"/>
      </rPr>
      <t>план МФ на 2019 год</t>
    </r>
  </si>
  <si>
    <r>
      <t>уточненный</t>
    </r>
    <r>
      <rPr>
        <b/>
        <sz val="12"/>
        <rFont val="Arial Cyr"/>
        <family val="2"/>
      </rPr>
      <t xml:space="preserve"> </t>
    </r>
    <r>
      <rPr>
        <sz val="12"/>
        <rFont val="Arial Cyr"/>
        <family val="2"/>
      </rPr>
      <t>план на 2019 год</t>
    </r>
  </si>
  <si>
    <t>Доходы от платных кслуг</t>
  </si>
  <si>
    <t>2 02 15000 00 0000 150</t>
  </si>
  <si>
    <t>2 02 20000 00 0000 150</t>
  </si>
  <si>
    <t>2 02 30000 00 0000 150</t>
  </si>
  <si>
    <t>2 02 40000 05 0000 150</t>
  </si>
  <si>
    <t>2 19 60010 05 0000 150</t>
  </si>
  <si>
    <t>план на 2019 год</t>
  </si>
  <si>
    <r>
      <t>уточненный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2"/>
      </rPr>
      <t>план на 2019 год</t>
    </r>
  </si>
  <si>
    <t>Доходы от возврата остатков субвенций, субсидий пришлых лет из бюджетов поселений</t>
  </si>
  <si>
    <t>2 02 01000 00 0000 150</t>
  </si>
  <si>
    <t>2 02 02000 00 0000 150</t>
  </si>
  <si>
    <t>2 02 03000 00 0000 150</t>
  </si>
  <si>
    <t>2 02 04000 05 0000 150</t>
  </si>
  <si>
    <t>план на 2019 г</t>
  </si>
  <si>
    <t>уточненный план на 2019 г</t>
  </si>
  <si>
    <t>001 113 02 995 13 0000 130</t>
  </si>
  <si>
    <t>2 18 6001005 0000 150</t>
  </si>
  <si>
    <t>2 02 01001 10 0000 150</t>
  </si>
  <si>
    <t>2 02 03015 10 0000 150</t>
  </si>
  <si>
    <t>2 02 04999 10 0000 150</t>
  </si>
  <si>
    <t>2 07 05010 00 0000 150</t>
  </si>
  <si>
    <t>Иные МБТ бюджетам поселении по ППМИ</t>
  </si>
  <si>
    <t>об исполнении бюджетов поселений на 1 октября  2019 г.</t>
  </si>
  <si>
    <t>на 1 октября</t>
  </si>
  <si>
    <t>на 1 октября 2019 года</t>
  </si>
  <si>
    <t>исполнено на 1 октября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</si>
</sst>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#,##0.000"/>
    <numFmt numFmtId="176" formatCode="0.000"/>
  </numFmts>
  <fonts count="50">
    <font>
      <sz val="10"/>
      <name val="Arial Cyr"/>
      <family val="0"/>
    </font>
    <font>
      <b/>
      <sz val="12"/>
      <name val="Arial Cyr"/>
      <family val="2"/>
    </font>
    <font>
      <b/>
      <sz val="11"/>
      <name val="Arial Cyr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4"/>
      <name val="Arial Cyr"/>
      <family val="2"/>
    </font>
    <font>
      <b/>
      <i/>
      <sz val="10"/>
      <name val="Arial Cyr"/>
      <family val="2"/>
    </font>
    <font>
      <b/>
      <sz val="13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2"/>
    </font>
    <font>
      <sz val="12"/>
      <name val="Times New Roman"/>
      <family val="1"/>
    </font>
    <font>
      <b/>
      <i/>
      <sz val="12"/>
      <name val="Arial Cyr"/>
      <family val="0"/>
    </font>
    <font>
      <sz val="11"/>
      <name val="Arial Cyr"/>
      <family val="2"/>
    </font>
    <font>
      <b/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4" fillId="0" borderId="10" xfId="0" applyFont="1" applyFill="1" applyBorder="1" applyAlignment="1">
      <alignment wrapText="1"/>
    </xf>
    <xf numFmtId="49" fontId="3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49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7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 horizontal="right"/>
    </xf>
    <xf numFmtId="173" fontId="5" fillId="0" borderId="10" xfId="57" applyNumberFormat="1" applyFont="1" applyFill="1" applyBorder="1" applyAlignment="1">
      <alignment horizontal="right"/>
    </xf>
    <xf numFmtId="174" fontId="8" fillId="0" borderId="10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0" xfId="0" applyFont="1" applyFill="1" applyBorder="1" applyAlignment="1">
      <alignment wrapText="1"/>
    </xf>
    <xf numFmtId="49" fontId="2" fillId="0" borderId="12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4" fontId="2" fillId="0" borderId="10" xfId="0" applyNumberFormat="1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173" fontId="7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 wrapText="1"/>
    </xf>
    <xf numFmtId="0" fontId="5" fillId="0" borderId="10" xfId="0" applyFont="1" applyFill="1" applyBorder="1" applyAlignment="1">
      <alignment wrapText="1"/>
    </xf>
    <xf numFmtId="172" fontId="0" fillId="0" borderId="10" xfId="0" applyNumberFormat="1" applyFont="1" applyFill="1" applyBorder="1" applyAlignment="1">
      <alignment/>
    </xf>
    <xf numFmtId="173" fontId="5" fillId="0" borderId="10" xfId="57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11" fillId="0" borderId="10" xfId="0" applyFont="1" applyFill="1" applyBorder="1" applyAlignment="1">
      <alignment wrapText="1"/>
    </xf>
    <xf numFmtId="49" fontId="12" fillId="0" borderId="10" xfId="0" applyNumberFormat="1" applyFont="1" applyFill="1" applyBorder="1" applyAlignment="1">
      <alignment/>
    </xf>
    <xf numFmtId="0" fontId="12" fillId="0" borderId="10" xfId="0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2" fillId="0" borderId="10" xfId="0" applyFont="1" applyFill="1" applyBorder="1" applyAlignment="1">
      <alignment wrapText="1"/>
    </xf>
    <xf numFmtId="0" fontId="1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 vertical="top" wrapText="1"/>
    </xf>
    <xf numFmtId="174" fontId="1" fillId="0" borderId="10" xfId="0" applyNumberFormat="1" applyFont="1" applyFill="1" applyBorder="1" applyAlignment="1">
      <alignment/>
    </xf>
    <xf numFmtId="0" fontId="4" fillId="0" borderId="13" xfId="0" applyFont="1" applyFill="1" applyBorder="1" applyAlignment="1">
      <alignment vertical="top" wrapText="1"/>
    </xf>
    <xf numFmtId="173" fontId="2" fillId="0" borderId="10" xfId="57" applyNumberFormat="1" applyFont="1" applyFill="1" applyBorder="1" applyAlignment="1">
      <alignment/>
    </xf>
    <xf numFmtId="173" fontId="1" fillId="0" borderId="10" xfId="57" applyNumberFormat="1" applyFont="1" applyFill="1" applyBorder="1" applyAlignment="1">
      <alignment horizontal="right"/>
    </xf>
    <xf numFmtId="0" fontId="1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14" fillId="0" borderId="10" xfId="0" applyFont="1" applyFill="1" applyBorder="1" applyAlignment="1">
      <alignment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6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49" fontId="0" fillId="0" borderId="11" xfId="0" applyNumberFormat="1" applyFont="1" applyFill="1" applyBorder="1" applyAlignment="1">
      <alignment/>
    </xf>
    <xf numFmtId="172" fontId="0" fillId="0" borderId="10" xfId="0" applyNumberFormat="1" applyFont="1" applyFill="1" applyBorder="1" applyAlignment="1">
      <alignment/>
    </xf>
    <xf numFmtId="174" fontId="0" fillId="0" borderId="17" xfId="0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/>
    </xf>
    <xf numFmtId="173" fontId="0" fillId="0" borderId="10" xfId="57" applyNumberFormat="1" applyFont="1" applyFill="1" applyBorder="1" applyAlignment="1">
      <alignment horizontal="right"/>
    </xf>
    <xf numFmtId="174" fontId="0" fillId="0" borderId="10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174" fontId="0" fillId="0" borderId="13" xfId="0" applyNumberFormat="1" applyFont="1" applyFill="1" applyBorder="1" applyAlignment="1">
      <alignment/>
    </xf>
    <xf numFmtId="173" fontId="0" fillId="0" borderId="0" xfId="57" applyNumberFormat="1" applyFont="1" applyFill="1" applyAlignment="1">
      <alignment/>
    </xf>
    <xf numFmtId="173" fontId="1" fillId="0" borderId="10" xfId="57" applyNumberFormat="1" applyFont="1" applyFill="1" applyBorder="1" applyAlignment="1">
      <alignment/>
    </xf>
    <xf numFmtId="174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/>
    </xf>
    <xf numFmtId="0" fontId="0" fillId="0" borderId="14" xfId="0" applyFont="1" applyFill="1" applyBorder="1" applyAlignment="1">
      <alignment/>
    </xf>
    <xf numFmtId="49" fontId="0" fillId="0" borderId="10" xfId="0" applyNumberFormat="1" applyFont="1" applyFill="1" applyBorder="1" applyAlignment="1">
      <alignment/>
    </xf>
    <xf numFmtId="174" fontId="8" fillId="0" borderId="17" xfId="0" applyNumberFormat="1" applyFont="1" applyFill="1" applyBorder="1" applyAlignment="1">
      <alignment/>
    </xf>
    <xf numFmtId="174" fontId="2" fillId="0" borderId="17" xfId="0" applyNumberFormat="1" applyFont="1" applyFill="1" applyBorder="1" applyAlignment="1">
      <alignment/>
    </xf>
    <xf numFmtId="173" fontId="8" fillId="0" borderId="10" xfId="57" applyNumberFormat="1" applyFont="1" applyFill="1" applyBorder="1" applyAlignment="1">
      <alignment horizontal="right"/>
    </xf>
    <xf numFmtId="0" fontId="5" fillId="0" borderId="13" xfId="0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 wrapText="1"/>
    </xf>
    <xf numFmtId="172" fontId="1" fillId="0" borderId="10" xfId="0" applyNumberFormat="1" applyFont="1" applyFill="1" applyBorder="1" applyAlignment="1">
      <alignment/>
    </xf>
    <xf numFmtId="173" fontId="11" fillId="0" borderId="10" xfId="57" applyNumberFormat="1" applyFont="1" applyFill="1" applyBorder="1" applyAlignment="1">
      <alignment/>
    </xf>
    <xf numFmtId="173" fontId="2" fillId="0" borderId="10" xfId="57" applyNumberFormat="1" applyFont="1" applyFill="1" applyBorder="1" applyAlignment="1">
      <alignment horizontal="right"/>
    </xf>
    <xf numFmtId="173" fontId="2" fillId="0" borderId="10" xfId="57" applyNumberFormat="1" applyFont="1" applyFill="1" applyBorder="1" applyAlignment="1">
      <alignment horizontal="right"/>
    </xf>
    <xf numFmtId="172" fontId="0" fillId="0" borderId="13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 wrapText="1"/>
    </xf>
    <xf numFmtId="172" fontId="5" fillId="0" borderId="13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15" fillId="0" borderId="17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8" fillId="0" borderId="17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8"/>
  <sheetViews>
    <sheetView zoomScaleSheetLayoutView="100" zoomScalePageLayoutView="0" workbookViewId="0" topLeftCell="A26">
      <selection activeCell="F40" sqref="F40"/>
    </sheetView>
  </sheetViews>
  <sheetFormatPr defaultColWidth="9.00390625" defaultRowHeight="12.75" outlineLevelRow="1" outlineLevelCol="1"/>
  <cols>
    <col min="1" max="1" width="28.875" style="45" customWidth="1"/>
    <col min="2" max="2" width="33.00390625" style="45" customWidth="1"/>
    <col min="3" max="3" width="14.00390625" style="45" customWidth="1" outlineLevel="1"/>
    <col min="4" max="4" width="15.00390625" style="45" customWidth="1" outlineLevel="1"/>
    <col min="5" max="5" width="14.25390625" style="45" customWidth="1"/>
    <col min="6" max="6" width="15.375" style="45" customWidth="1"/>
    <col min="7" max="7" width="16.625" style="45" customWidth="1"/>
    <col min="8" max="16384" width="9.125" style="45" customWidth="1"/>
  </cols>
  <sheetData>
    <row r="1" spans="1:7" ht="17.25" customHeight="1">
      <c r="A1" s="103" t="s">
        <v>0</v>
      </c>
      <c r="B1" s="103"/>
      <c r="C1" s="103"/>
      <c r="D1" s="103"/>
      <c r="E1" s="103"/>
      <c r="F1" s="103"/>
      <c r="G1" s="103"/>
    </row>
    <row r="2" spans="1:7" ht="15.75">
      <c r="A2" s="103" t="s">
        <v>1</v>
      </c>
      <c r="B2" s="103"/>
      <c r="C2" s="103"/>
      <c r="D2" s="103"/>
      <c r="E2" s="103"/>
      <c r="F2" s="103"/>
      <c r="G2" s="103"/>
    </row>
    <row r="3" spans="1:7" ht="15.75">
      <c r="A3" s="103" t="s">
        <v>128</v>
      </c>
      <c r="B3" s="103"/>
      <c r="C3" s="103"/>
      <c r="D3" s="103"/>
      <c r="E3" s="103"/>
      <c r="F3" s="103"/>
      <c r="G3" s="103"/>
    </row>
    <row r="4" spans="1:7" ht="87" customHeight="1">
      <c r="A4" s="35" t="s">
        <v>2</v>
      </c>
      <c r="B4" s="36" t="s">
        <v>3</v>
      </c>
      <c r="C4" s="37" t="s">
        <v>102</v>
      </c>
      <c r="D4" s="38" t="s">
        <v>103</v>
      </c>
      <c r="E4" s="38" t="s">
        <v>129</v>
      </c>
      <c r="F4" s="38" t="s">
        <v>56</v>
      </c>
      <c r="G4" s="38" t="s">
        <v>62</v>
      </c>
    </row>
    <row r="5" spans="1:7" ht="15.75" outlineLevel="1">
      <c r="A5" s="39" t="s">
        <v>4</v>
      </c>
      <c r="B5" s="44" t="s">
        <v>5</v>
      </c>
      <c r="C5" s="78">
        <v>148690.8</v>
      </c>
      <c r="D5" s="78">
        <v>157245.3</v>
      </c>
      <c r="E5" s="78">
        <v>106432.7</v>
      </c>
      <c r="F5" s="89">
        <f>E5/C5</f>
        <v>0.7157988254821415</v>
      </c>
      <c r="G5" s="89">
        <f>E5/D5</f>
        <v>0.6768577502793407</v>
      </c>
    </row>
    <row r="6" spans="1:7" ht="15.75" outlineLevel="1">
      <c r="A6" s="39" t="s">
        <v>72</v>
      </c>
      <c r="B6" s="44" t="s">
        <v>73</v>
      </c>
      <c r="C6" s="78">
        <v>10431.2</v>
      </c>
      <c r="D6" s="78">
        <v>10431.2</v>
      </c>
      <c r="E6" s="78">
        <v>8536.4</v>
      </c>
      <c r="F6" s="89">
        <f>E6/C6</f>
        <v>0.8183526344044788</v>
      </c>
      <c r="G6" s="89">
        <f>E6/D6</f>
        <v>0.8183526344044788</v>
      </c>
    </row>
    <row r="7" spans="1:7" ht="15.75" outlineLevel="1">
      <c r="A7" s="39" t="s">
        <v>6</v>
      </c>
      <c r="B7" s="44" t="s">
        <v>7</v>
      </c>
      <c r="C7" s="78">
        <v>3916</v>
      </c>
      <c r="D7" s="78">
        <v>4764.1</v>
      </c>
      <c r="E7" s="78">
        <v>4011</v>
      </c>
      <c r="F7" s="89">
        <f>E7/C7</f>
        <v>1.0242594484167518</v>
      </c>
      <c r="G7" s="89">
        <f>E7/D7</f>
        <v>0.8419218740160785</v>
      </c>
    </row>
    <row r="8" spans="1:7" ht="15.75" outlineLevel="1">
      <c r="A8" s="39" t="s">
        <v>8</v>
      </c>
      <c r="B8" s="44" t="s">
        <v>9</v>
      </c>
      <c r="C8" s="78">
        <v>17</v>
      </c>
      <c r="D8" s="78">
        <v>17</v>
      </c>
      <c r="E8" s="78">
        <v>139.5</v>
      </c>
      <c r="F8" s="77" t="s">
        <v>14</v>
      </c>
      <c r="G8" s="77" t="s">
        <v>14</v>
      </c>
    </row>
    <row r="9" spans="1:7" ht="47.25" outlineLevel="1">
      <c r="A9" s="39" t="s">
        <v>100</v>
      </c>
      <c r="B9" s="44" t="s">
        <v>101</v>
      </c>
      <c r="C9" s="78">
        <v>100.5</v>
      </c>
      <c r="D9" s="78">
        <v>100.5</v>
      </c>
      <c r="E9" s="41">
        <v>62.8</v>
      </c>
      <c r="F9" s="89">
        <f>E9/C9</f>
        <v>0.6248756218905472</v>
      </c>
      <c r="G9" s="89">
        <f>E9/D9</f>
        <v>0.6248756218905472</v>
      </c>
    </row>
    <row r="10" spans="1:7" ht="15.75" outlineLevel="1">
      <c r="A10" s="39" t="s">
        <v>10</v>
      </c>
      <c r="B10" s="44" t="s">
        <v>61</v>
      </c>
      <c r="C10" s="78">
        <v>5020.5</v>
      </c>
      <c r="D10" s="78">
        <v>5111.5</v>
      </c>
      <c r="E10" s="78">
        <v>1552.5</v>
      </c>
      <c r="F10" s="89">
        <f>E10/C10</f>
        <v>0.3092321481924111</v>
      </c>
      <c r="G10" s="89">
        <f>E10/D10</f>
        <v>0.3037268903452998</v>
      </c>
    </row>
    <row r="11" spans="1:7" ht="15.75" outlineLevel="1">
      <c r="A11" s="39" t="s">
        <v>87</v>
      </c>
      <c r="B11" s="44" t="s">
        <v>85</v>
      </c>
      <c r="C11" s="78">
        <v>3817.9</v>
      </c>
      <c r="D11" s="78">
        <v>4680.2</v>
      </c>
      <c r="E11" s="78">
        <v>3747.7</v>
      </c>
      <c r="F11" s="89">
        <f>E11/C11</f>
        <v>0.9816129285732994</v>
      </c>
      <c r="G11" s="89">
        <f>E11/D11</f>
        <v>0.8007563779325669</v>
      </c>
    </row>
    <row r="12" spans="1:7" ht="15.75" outlineLevel="1">
      <c r="A12" s="39" t="s">
        <v>87</v>
      </c>
      <c r="B12" s="44" t="s">
        <v>86</v>
      </c>
      <c r="C12" s="78">
        <v>8796.9</v>
      </c>
      <c r="D12" s="78">
        <v>8967.4</v>
      </c>
      <c r="E12" s="78">
        <v>3783.5</v>
      </c>
      <c r="F12" s="89">
        <f>E12/C12</f>
        <v>0.4300946924484762</v>
      </c>
      <c r="G12" s="89">
        <f>E12/D12</f>
        <v>0.42191716662577783</v>
      </c>
    </row>
    <row r="13" spans="1:7" ht="15.75" outlineLevel="1">
      <c r="A13" s="39" t="s">
        <v>12</v>
      </c>
      <c r="B13" s="44" t="s">
        <v>13</v>
      </c>
      <c r="C13" s="78">
        <v>3275.1</v>
      </c>
      <c r="D13" s="78">
        <v>3275.1</v>
      </c>
      <c r="E13" s="78">
        <v>2073</v>
      </c>
      <c r="F13" s="89">
        <f>E13/C13</f>
        <v>0.6329577722817624</v>
      </c>
      <c r="G13" s="89">
        <f>E13/D13</f>
        <v>0.6329577722817624</v>
      </c>
    </row>
    <row r="14" spans="1:249" s="46" customFormat="1" ht="15.75" outlineLevel="1">
      <c r="A14" s="39" t="s">
        <v>98</v>
      </c>
      <c r="B14" s="44" t="s">
        <v>99</v>
      </c>
      <c r="C14" s="78"/>
      <c r="D14" s="78"/>
      <c r="E14" s="78"/>
      <c r="F14" s="89"/>
      <c r="G14" s="89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</row>
    <row r="15" spans="1:249" ht="15.75" outlineLevel="1">
      <c r="A15" s="100" t="s">
        <v>15</v>
      </c>
      <c r="B15" s="100"/>
      <c r="C15" s="76">
        <f>SUM(C5:C14)</f>
        <v>184065.9</v>
      </c>
      <c r="D15" s="76">
        <f>SUM(D5:D14)</f>
        <v>194592.30000000002</v>
      </c>
      <c r="E15" s="76">
        <f>SUM(E5:E14)</f>
        <v>130339.09999999999</v>
      </c>
      <c r="F15" s="42">
        <f>E15/C15</f>
        <v>0.7081110623966742</v>
      </c>
      <c r="G15" s="42">
        <f>E15/D15</f>
        <v>0.6698060509074613</v>
      </c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</row>
    <row r="16" spans="1:7" ht="15.75" outlineLevel="1">
      <c r="A16" s="39" t="s">
        <v>67</v>
      </c>
      <c r="B16" s="40" t="s">
        <v>16</v>
      </c>
      <c r="C16" s="78">
        <v>5380.3</v>
      </c>
      <c r="D16" s="78">
        <v>6132.7</v>
      </c>
      <c r="E16" s="41">
        <v>4208.9</v>
      </c>
      <c r="F16" s="89">
        <f>E16/C16</f>
        <v>0.7822797985242458</v>
      </c>
      <c r="G16" s="89">
        <f>E16/D16</f>
        <v>0.6863045640582451</v>
      </c>
    </row>
    <row r="17" spans="1:7" ht="15.75" outlineLevel="1">
      <c r="A17" s="39" t="s">
        <v>75</v>
      </c>
      <c r="B17" s="40" t="s">
        <v>16</v>
      </c>
      <c r="C17" s="78">
        <v>569.5</v>
      </c>
      <c r="D17" s="78">
        <v>569.5</v>
      </c>
      <c r="E17" s="41">
        <v>444.2</v>
      </c>
      <c r="F17" s="89">
        <f>E17/C17</f>
        <v>0.779982440737489</v>
      </c>
      <c r="G17" s="89">
        <f>E17/D17</f>
        <v>0.779982440737489</v>
      </c>
    </row>
    <row r="18" spans="1:7" ht="31.5" outlineLevel="1">
      <c r="A18" s="39" t="s">
        <v>59</v>
      </c>
      <c r="B18" s="44" t="s">
        <v>17</v>
      </c>
      <c r="C18" s="78">
        <v>1303.5</v>
      </c>
      <c r="D18" s="78">
        <v>1303.5</v>
      </c>
      <c r="E18" s="41">
        <v>1526</v>
      </c>
      <c r="F18" s="89">
        <f>E18/C18</f>
        <v>1.1706942846183352</v>
      </c>
      <c r="G18" s="89">
        <f>E18/D18</f>
        <v>1.1706942846183352</v>
      </c>
    </row>
    <row r="19" spans="1:7" ht="31.5" outlineLevel="1">
      <c r="A19" s="39" t="s">
        <v>64</v>
      </c>
      <c r="B19" s="44" t="s">
        <v>65</v>
      </c>
      <c r="C19" s="78">
        <v>7</v>
      </c>
      <c r="D19" s="78">
        <v>7</v>
      </c>
      <c r="E19" s="41">
        <v>7.5</v>
      </c>
      <c r="F19" s="89">
        <f>E19/C19</f>
        <v>1.0714285714285714</v>
      </c>
      <c r="G19" s="89">
        <f>E19/D19</f>
        <v>1.0714285714285714</v>
      </c>
    </row>
    <row r="20" spans="1:7" ht="31.5" outlineLevel="1">
      <c r="A20" s="39" t="s">
        <v>58</v>
      </c>
      <c r="B20" s="44" t="s">
        <v>18</v>
      </c>
      <c r="C20" s="78">
        <v>200</v>
      </c>
      <c r="D20" s="78">
        <v>359.4</v>
      </c>
      <c r="E20" s="41">
        <v>315.7</v>
      </c>
      <c r="F20" s="89">
        <f>E20/C20</f>
        <v>1.5785</v>
      </c>
      <c r="G20" s="89">
        <f>E20/D20</f>
        <v>0.8784084585420145</v>
      </c>
    </row>
    <row r="21" spans="1:7" ht="15.75" outlineLevel="1">
      <c r="A21" s="39" t="s">
        <v>19</v>
      </c>
      <c r="B21" s="44" t="s">
        <v>20</v>
      </c>
      <c r="C21" s="78">
        <v>300</v>
      </c>
      <c r="D21" s="78">
        <v>300</v>
      </c>
      <c r="E21" s="41">
        <v>92.1</v>
      </c>
      <c r="F21" s="89">
        <f>E21/C21</f>
        <v>0.307</v>
      </c>
      <c r="G21" s="89">
        <f>E21/D21</f>
        <v>0.307</v>
      </c>
    </row>
    <row r="22" spans="1:7" ht="15.75" outlineLevel="1">
      <c r="A22" s="39" t="s">
        <v>88</v>
      </c>
      <c r="B22" s="44" t="s">
        <v>104</v>
      </c>
      <c r="C22" s="78">
        <v>40</v>
      </c>
      <c r="D22" s="78">
        <v>40</v>
      </c>
      <c r="E22" s="41">
        <v>11</v>
      </c>
      <c r="F22" s="89">
        <f>E22/C22</f>
        <v>0.275</v>
      </c>
      <c r="G22" s="89">
        <f>E22/D22</f>
        <v>0.275</v>
      </c>
    </row>
    <row r="23" spans="1:7" ht="30.75" customHeight="1" outlineLevel="1">
      <c r="A23" s="39" t="s">
        <v>84</v>
      </c>
      <c r="B23" s="44" t="s">
        <v>81</v>
      </c>
      <c r="C23" s="78">
        <v>900</v>
      </c>
      <c r="D23" s="78">
        <v>3221.8</v>
      </c>
      <c r="E23" s="78">
        <v>2401.4</v>
      </c>
      <c r="F23" s="77" t="s">
        <v>14</v>
      </c>
      <c r="G23" s="89">
        <f>E23/D23</f>
        <v>0.745359736793097</v>
      </c>
    </row>
    <row r="24" spans="1:7" ht="15.75" outlineLevel="1">
      <c r="A24" s="39" t="s">
        <v>71</v>
      </c>
      <c r="B24" s="44" t="s">
        <v>66</v>
      </c>
      <c r="C24" s="78">
        <v>100</v>
      </c>
      <c r="D24" s="78">
        <v>100</v>
      </c>
      <c r="E24" s="41">
        <v>601.6</v>
      </c>
      <c r="F24" s="77" t="s">
        <v>14</v>
      </c>
      <c r="G24" s="77" t="s">
        <v>14</v>
      </c>
    </row>
    <row r="25" spans="1:7" ht="15.75" outlineLevel="1">
      <c r="A25" s="39" t="s">
        <v>70</v>
      </c>
      <c r="B25" s="44" t="s">
        <v>21</v>
      </c>
      <c r="C25" s="78">
        <v>600</v>
      </c>
      <c r="D25" s="78">
        <v>736.1</v>
      </c>
      <c r="E25" s="41">
        <v>897.1</v>
      </c>
      <c r="F25" s="89">
        <f>E25/C25</f>
        <v>1.4951666666666668</v>
      </c>
      <c r="G25" s="89">
        <f>E25/D25</f>
        <v>1.218720282570303</v>
      </c>
    </row>
    <row r="26" spans="1:7" ht="15.75" outlineLevel="1">
      <c r="A26" s="39" t="s">
        <v>22</v>
      </c>
      <c r="B26" s="44" t="s">
        <v>23</v>
      </c>
      <c r="C26" s="78">
        <v>536.7</v>
      </c>
      <c r="D26" s="78">
        <v>536.7</v>
      </c>
      <c r="E26" s="41">
        <v>292</v>
      </c>
      <c r="F26" s="89">
        <f>E26/C26</f>
        <v>0.5440655859884479</v>
      </c>
      <c r="G26" s="89">
        <f>E26/D26</f>
        <v>0.5440655859884479</v>
      </c>
    </row>
    <row r="27" spans="1:249" s="47" customFormat="1" ht="15.75" outlineLevel="1">
      <c r="A27" s="39" t="s">
        <v>24</v>
      </c>
      <c r="B27" s="44" t="s">
        <v>25</v>
      </c>
      <c r="C27" s="78"/>
      <c r="D27" s="78"/>
      <c r="E27" s="41">
        <v>7.1</v>
      </c>
      <c r="F27" s="89"/>
      <c r="G27" s="89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5"/>
      <c r="AQ27" s="45"/>
      <c r="AR27" s="45"/>
      <c r="AS27" s="45"/>
      <c r="AT27" s="45"/>
      <c r="AU27" s="45"/>
      <c r="AV27" s="45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  <c r="BK27" s="45"/>
      <c r="BL27" s="45"/>
      <c r="BM27" s="45"/>
      <c r="BN27" s="45"/>
      <c r="BO27" s="45"/>
      <c r="BP27" s="45"/>
      <c r="BQ27" s="45"/>
      <c r="BR27" s="45"/>
      <c r="BS27" s="45"/>
      <c r="BT27" s="45"/>
      <c r="BU27" s="45"/>
      <c r="BV27" s="45"/>
      <c r="BW27" s="45"/>
      <c r="BX27" s="45"/>
      <c r="BY27" s="45"/>
      <c r="BZ27" s="45"/>
      <c r="CA27" s="45"/>
      <c r="CB27" s="45"/>
      <c r="CC27" s="45"/>
      <c r="CD27" s="45"/>
      <c r="CE27" s="45"/>
      <c r="CF27" s="45"/>
      <c r="CG27" s="45"/>
      <c r="CH27" s="45"/>
      <c r="CI27" s="45"/>
      <c r="CJ27" s="45"/>
      <c r="CK27" s="45"/>
      <c r="CL27" s="45"/>
      <c r="CM27" s="45"/>
      <c r="CN27" s="45"/>
      <c r="CO27" s="45"/>
      <c r="CP27" s="45"/>
      <c r="CQ27" s="45"/>
      <c r="CR27" s="45"/>
      <c r="CS27" s="45"/>
      <c r="CT27" s="45"/>
      <c r="CU27" s="45"/>
      <c r="CV27" s="45"/>
      <c r="CW27" s="45"/>
      <c r="CX27" s="45"/>
      <c r="CY27" s="45"/>
      <c r="CZ27" s="45"/>
      <c r="DA27" s="45"/>
      <c r="DB27" s="45"/>
      <c r="DC27" s="45"/>
      <c r="DD27" s="45"/>
      <c r="DE27" s="45"/>
      <c r="DF27" s="45"/>
      <c r="DG27" s="45"/>
      <c r="DH27" s="45"/>
      <c r="DI27" s="45"/>
      <c r="DJ27" s="45"/>
      <c r="DK27" s="45"/>
      <c r="DL27" s="45"/>
      <c r="DM27" s="45"/>
      <c r="DN27" s="45"/>
      <c r="DO27" s="45"/>
      <c r="DP27" s="45"/>
      <c r="DQ27" s="45"/>
      <c r="DR27" s="45"/>
      <c r="DS27" s="45"/>
      <c r="DT27" s="45"/>
      <c r="DU27" s="45"/>
      <c r="DV27" s="45"/>
      <c r="DW27" s="45"/>
      <c r="DX27" s="45"/>
      <c r="DY27" s="45"/>
      <c r="DZ27" s="45"/>
      <c r="EA27" s="45"/>
      <c r="EB27" s="45"/>
      <c r="EC27" s="45"/>
      <c r="ED27" s="45"/>
      <c r="EE27" s="45"/>
      <c r="EF27" s="45"/>
      <c r="EG27" s="45"/>
      <c r="EH27" s="45"/>
      <c r="EI27" s="45"/>
      <c r="EJ27" s="45"/>
      <c r="EK27" s="45"/>
      <c r="EL27" s="45"/>
      <c r="EM27" s="45"/>
      <c r="EN27" s="45"/>
      <c r="EO27" s="45"/>
      <c r="EP27" s="45"/>
      <c r="EQ27" s="45"/>
      <c r="ER27" s="45"/>
      <c r="ES27" s="45"/>
      <c r="ET27" s="45"/>
      <c r="EU27" s="45"/>
      <c r="EV27" s="45"/>
      <c r="EW27" s="45"/>
      <c r="EX27" s="45"/>
      <c r="EY27" s="45"/>
      <c r="EZ27" s="45"/>
      <c r="FA27" s="45"/>
      <c r="FB27" s="45"/>
      <c r="FC27" s="45"/>
      <c r="FD27" s="45"/>
      <c r="FE27" s="45"/>
      <c r="FF27" s="45"/>
      <c r="FG27" s="45"/>
      <c r="FH27" s="45"/>
      <c r="FI27" s="45"/>
      <c r="FJ27" s="45"/>
      <c r="FK27" s="45"/>
      <c r="FL27" s="45"/>
      <c r="FM27" s="45"/>
      <c r="FN27" s="45"/>
      <c r="FO27" s="45"/>
      <c r="FP27" s="45"/>
      <c r="FQ27" s="45"/>
      <c r="FR27" s="45"/>
      <c r="FS27" s="45"/>
      <c r="FT27" s="45"/>
      <c r="FU27" s="45"/>
      <c r="FV27" s="45"/>
      <c r="FW27" s="45"/>
      <c r="FX27" s="45"/>
      <c r="FY27" s="45"/>
      <c r="FZ27" s="45"/>
      <c r="GA27" s="45"/>
      <c r="GB27" s="45"/>
      <c r="GC27" s="45"/>
      <c r="GD27" s="45"/>
      <c r="GE27" s="45"/>
      <c r="GF27" s="45"/>
      <c r="GG27" s="45"/>
      <c r="GH27" s="45"/>
      <c r="GI27" s="45"/>
      <c r="GJ27" s="45"/>
      <c r="GK27" s="45"/>
      <c r="GL27" s="45"/>
      <c r="GM27" s="45"/>
      <c r="GN27" s="45"/>
      <c r="GO27" s="45"/>
      <c r="GP27" s="45"/>
      <c r="GQ27" s="45"/>
      <c r="GR27" s="45"/>
      <c r="GS27" s="45"/>
      <c r="GT27" s="45"/>
      <c r="GU27" s="45"/>
      <c r="GV27" s="45"/>
      <c r="GW27" s="45"/>
      <c r="GX27" s="45"/>
      <c r="GY27" s="45"/>
      <c r="GZ27" s="45"/>
      <c r="HA27" s="45"/>
      <c r="HB27" s="45"/>
      <c r="HC27" s="45"/>
      <c r="HD27" s="45"/>
      <c r="HE27" s="45"/>
      <c r="HF27" s="45"/>
      <c r="HG27" s="45"/>
      <c r="HH27" s="45"/>
      <c r="HI27" s="45"/>
      <c r="HJ27" s="45"/>
      <c r="HK27" s="45"/>
      <c r="HL27" s="45"/>
      <c r="HM27" s="45"/>
      <c r="HN27" s="45"/>
      <c r="HO27" s="45"/>
      <c r="HP27" s="45"/>
      <c r="HQ27" s="45"/>
      <c r="HR27" s="45"/>
      <c r="HS27" s="45"/>
      <c r="HT27" s="45"/>
      <c r="HU27" s="45"/>
      <c r="HV27" s="45"/>
      <c r="HW27" s="45"/>
      <c r="HX27" s="45"/>
      <c r="HY27" s="45"/>
      <c r="HZ27" s="45"/>
      <c r="IA27" s="45"/>
      <c r="IB27" s="45"/>
      <c r="IC27" s="45"/>
      <c r="ID27" s="45"/>
      <c r="IE27" s="45"/>
      <c r="IF27" s="45"/>
      <c r="IG27" s="45"/>
      <c r="IH27" s="45"/>
      <c r="II27" s="45"/>
      <c r="IJ27" s="45"/>
      <c r="IK27" s="45"/>
      <c r="IL27" s="45"/>
      <c r="IM27" s="45"/>
      <c r="IN27" s="45"/>
      <c r="IO27" s="45"/>
    </row>
    <row r="28" spans="1:7" s="47" customFormat="1" ht="15.75">
      <c r="A28" s="102" t="s">
        <v>26</v>
      </c>
      <c r="B28" s="102"/>
      <c r="C28" s="49">
        <f>SUM(C16:C27)</f>
        <v>9937</v>
      </c>
      <c r="D28" s="49">
        <f>SUM(D16:D27)</f>
        <v>13306.700000000003</v>
      </c>
      <c r="E28" s="49">
        <f>SUM(E16:E27)</f>
        <v>10804.6</v>
      </c>
      <c r="F28" s="42">
        <f>E28/C28</f>
        <v>1.087310053336017</v>
      </c>
      <c r="G28" s="42">
        <f>E28/D28</f>
        <v>0.8119669038905212</v>
      </c>
    </row>
    <row r="29" spans="1:7" s="47" customFormat="1" ht="15.75" outlineLevel="1">
      <c r="A29" s="101" t="s">
        <v>27</v>
      </c>
      <c r="B29" s="101"/>
      <c r="C29" s="49">
        <f>C15+C28</f>
        <v>194002.9</v>
      </c>
      <c r="D29" s="49">
        <f>D15+D28</f>
        <v>207899.00000000003</v>
      </c>
      <c r="E29" s="49">
        <f>E15+E28</f>
        <v>141143.69999999998</v>
      </c>
      <c r="F29" s="42">
        <f>E29/C29</f>
        <v>0.7275339698530279</v>
      </c>
      <c r="G29" s="42">
        <f>E29/D29</f>
        <v>0.6789051414388716</v>
      </c>
    </row>
    <row r="30" spans="1:249" ht="31.5">
      <c r="A30" s="48" t="s">
        <v>28</v>
      </c>
      <c r="B30" s="1" t="s">
        <v>29</v>
      </c>
      <c r="C30" s="49">
        <f>C31+C36+C37</f>
        <v>336296.7</v>
      </c>
      <c r="D30" s="49">
        <f>D31+D36+D37</f>
        <v>457523.69999999995</v>
      </c>
      <c r="E30" s="49">
        <f>E31+E36+E37</f>
        <v>308526</v>
      </c>
      <c r="F30" s="43">
        <f>E30/C30</f>
        <v>0.9174220264427215</v>
      </c>
      <c r="G30" s="43">
        <f>E30/D30</f>
        <v>0.6743388375290723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</row>
    <row r="31" spans="1:249" ht="63">
      <c r="A31" s="48" t="s">
        <v>30</v>
      </c>
      <c r="B31" s="1" t="s">
        <v>31</v>
      </c>
      <c r="C31" s="49">
        <f>C32+C33+C34+C35</f>
        <v>336296.7</v>
      </c>
      <c r="D31" s="49">
        <f>D32+D33+D34+D35</f>
        <v>457799.69999999995</v>
      </c>
      <c r="E31" s="49">
        <f>E32+E33+E34+E35</f>
        <v>309301.89999999997</v>
      </c>
      <c r="F31" s="43">
        <f>E31/C31</f>
        <v>0.9197292153030343</v>
      </c>
      <c r="G31" s="43">
        <f>E31/D31</f>
        <v>0.6756271356228499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</row>
    <row r="32" spans="1:249" ht="47.25">
      <c r="A32" s="48" t="s">
        <v>105</v>
      </c>
      <c r="B32" s="48" t="s">
        <v>32</v>
      </c>
      <c r="C32" s="49">
        <v>131709.2</v>
      </c>
      <c r="D32" s="49">
        <v>131709.2</v>
      </c>
      <c r="E32" s="49">
        <v>109681.9</v>
      </c>
      <c r="F32" s="43">
        <f>E32/C32</f>
        <v>0.832758076125282</v>
      </c>
      <c r="G32" s="43">
        <f>E32/D32</f>
        <v>0.832758076125282</v>
      </c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78.75">
      <c r="A33" s="48" t="s">
        <v>106</v>
      </c>
      <c r="B33" s="48" t="s">
        <v>33</v>
      </c>
      <c r="C33" s="49">
        <v>3410</v>
      </c>
      <c r="D33" s="49">
        <v>110910.1</v>
      </c>
      <c r="E33" s="49">
        <v>18610.1</v>
      </c>
      <c r="F33" s="52" t="s">
        <v>14</v>
      </c>
      <c r="G33" s="43">
        <f>E33/D33</f>
        <v>0.16779445695207199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63">
      <c r="A34" s="48" t="s">
        <v>107</v>
      </c>
      <c r="B34" s="48" t="s">
        <v>34</v>
      </c>
      <c r="C34" s="49">
        <v>201177.5</v>
      </c>
      <c r="D34" s="49">
        <v>199876.3</v>
      </c>
      <c r="E34" s="49">
        <v>166686.6</v>
      </c>
      <c r="F34" s="43">
        <f>E34/C34</f>
        <v>0.8285548831255981</v>
      </c>
      <c r="G34" s="43">
        <f>E34/D34</f>
        <v>0.8339487973311493</v>
      </c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  <c r="AY34" s="47"/>
      <c r="AZ34" s="47"/>
      <c r="BA34" s="47"/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47"/>
      <c r="CC34" s="47"/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47"/>
      <c r="CQ34" s="47"/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7"/>
      <c r="DF34" s="47"/>
      <c r="DG34" s="47"/>
      <c r="DH34" s="47"/>
      <c r="DI34" s="47"/>
      <c r="DJ34" s="47"/>
      <c r="DK34" s="47"/>
      <c r="DL34" s="47"/>
      <c r="DM34" s="47"/>
      <c r="DN34" s="47"/>
      <c r="DO34" s="47"/>
      <c r="DP34" s="47"/>
      <c r="DQ34" s="47"/>
      <c r="DR34" s="47"/>
      <c r="DS34" s="47"/>
      <c r="DT34" s="47"/>
      <c r="DU34" s="47"/>
      <c r="DV34" s="47"/>
      <c r="DW34" s="47"/>
      <c r="DX34" s="47"/>
      <c r="DY34" s="47"/>
      <c r="DZ34" s="47"/>
      <c r="EA34" s="47"/>
      <c r="EB34" s="47"/>
      <c r="EC34" s="47"/>
      <c r="ED34" s="47"/>
      <c r="EE34" s="47"/>
      <c r="EF34" s="47"/>
      <c r="EG34" s="47"/>
      <c r="EH34" s="47"/>
      <c r="EI34" s="47"/>
      <c r="EJ34" s="47"/>
      <c r="EK34" s="47"/>
      <c r="EL34" s="47"/>
      <c r="EM34" s="47"/>
      <c r="EN34" s="47"/>
      <c r="EO34" s="47"/>
      <c r="EP34" s="47"/>
      <c r="EQ34" s="47"/>
      <c r="ER34" s="47"/>
      <c r="ES34" s="47"/>
      <c r="ET34" s="47"/>
      <c r="EU34" s="47"/>
      <c r="EV34" s="47"/>
      <c r="EW34" s="47"/>
      <c r="EX34" s="47"/>
      <c r="EY34" s="47"/>
      <c r="EZ34" s="47"/>
      <c r="FA34" s="47"/>
      <c r="FB34" s="47"/>
      <c r="FC34" s="47"/>
      <c r="FD34" s="47"/>
      <c r="FE34" s="47"/>
      <c r="FF34" s="47"/>
      <c r="FG34" s="47"/>
      <c r="FH34" s="47"/>
      <c r="FI34" s="47"/>
      <c r="FJ34" s="47"/>
      <c r="FK34" s="47"/>
      <c r="FL34" s="47"/>
      <c r="FM34" s="47"/>
      <c r="FN34" s="47"/>
      <c r="FO34" s="47"/>
      <c r="FP34" s="47"/>
      <c r="FQ34" s="47"/>
      <c r="FR34" s="47"/>
      <c r="FS34" s="47"/>
      <c r="FT34" s="47"/>
      <c r="FU34" s="47"/>
      <c r="FV34" s="47"/>
      <c r="FW34" s="47"/>
      <c r="FX34" s="47"/>
      <c r="FY34" s="47"/>
      <c r="FZ34" s="47"/>
      <c r="GA34" s="47"/>
      <c r="GB34" s="47"/>
      <c r="GC34" s="47"/>
      <c r="GD34" s="47"/>
      <c r="GE34" s="47"/>
      <c r="GF34" s="47"/>
      <c r="GG34" s="47"/>
      <c r="GH34" s="47"/>
      <c r="GI34" s="47"/>
      <c r="GJ34" s="47"/>
      <c r="GK34" s="47"/>
      <c r="GL34" s="47"/>
      <c r="GM34" s="47"/>
      <c r="GN34" s="47"/>
      <c r="GO34" s="47"/>
      <c r="GP34" s="47"/>
      <c r="GQ34" s="47"/>
      <c r="GR34" s="47"/>
      <c r="GS34" s="47"/>
      <c r="GT34" s="47"/>
      <c r="GU34" s="47"/>
      <c r="GV34" s="47"/>
      <c r="GW34" s="47"/>
      <c r="GX34" s="47"/>
      <c r="GY34" s="47"/>
      <c r="GZ34" s="47"/>
      <c r="HA34" s="47"/>
      <c r="HB34" s="47"/>
      <c r="HC34" s="47"/>
      <c r="HD34" s="47"/>
      <c r="HE34" s="47"/>
      <c r="HF34" s="47"/>
      <c r="HG34" s="47"/>
      <c r="HH34" s="47"/>
      <c r="HI34" s="47"/>
      <c r="HJ34" s="47"/>
      <c r="HK34" s="47"/>
      <c r="HL34" s="47"/>
      <c r="HM34" s="47"/>
      <c r="HN34" s="47"/>
      <c r="HO34" s="47"/>
      <c r="HP34" s="47"/>
      <c r="HQ34" s="47"/>
      <c r="HR34" s="47"/>
      <c r="HS34" s="47"/>
      <c r="HT34" s="47"/>
      <c r="HU34" s="47"/>
      <c r="HV34" s="47"/>
      <c r="HW34" s="47"/>
      <c r="HX34" s="47"/>
      <c r="HY34" s="47"/>
      <c r="HZ34" s="47"/>
      <c r="IA34" s="47"/>
      <c r="IB34" s="47"/>
      <c r="IC34" s="47"/>
      <c r="ID34" s="47"/>
      <c r="IE34" s="47"/>
      <c r="IF34" s="47"/>
      <c r="IG34" s="47"/>
      <c r="IH34" s="47"/>
      <c r="II34" s="47"/>
      <c r="IJ34" s="47"/>
      <c r="IK34" s="47"/>
      <c r="IL34" s="47"/>
      <c r="IM34" s="47"/>
      <c r="IN34" s="47"/>
      <c r="IO34" s="47"/>
    </row>
    <row r="35" spans="1:249" ht="31.5">
      <c r="A35" s="48" t="s">
        <v>108</v>
      </c>
      <c r="B35" s="48" t="s">
        <v>57</v>
      </c>
      <c r="C35" s="49">
        <v>0</v>
      </c>
      <c r="D35" s="49">
        <v>15304.1</v>
      </c>
      <c r="E35" s="49">
        <v>14323.3</v>
      </c>
      <c r="F35" s="89"/>
      <c r="G35" s="42">
        <f>E35/D35</f>
        <v>0.9359125985846929</v>
      </c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  <c r="AY35" s="47"/>
      <c r="AZ35" s="47"/>
      <c r="BA35" s="47"/>
      <c r="BB35" s="47"/>
      <c r="BC35" s="47"/>
      <c r="BD35" s="47"/>
      <c r="BE35" s="47"/>
      <c r="BF35" s="47"/>
      <c r="BG35" s="47"/>
      <c r="BH35" s="47"/>
      <c r="BI35" s="47"/>
      <c r="BJ35" s="47"/>
      <c r="BK35" s="47"/>
      <c r="BL35" s="47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47"/>
      <c r="CC35" s="47"/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47"/>
      <c r="CQ35" s="47"/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7"/>
      <c r="DF35" s="47"/>
      <c r="DG35" s="47"/>
      <c r="DH35" s="47"/>
      <c r="DI35" s="47"/>
      <c r="DJ35" s="47"/>
      <c r="DK35" s="47"/>
      <c r="DL35" s="47"/>
      <c r="DM35" s="47"/>
      <c r="DN35" s="47"/>
      <c r="DO35" s="47"/>
      <c r="DP35" s="47"/>
      <c r="DQ35" s="47"/>
      <c r="DR35" s="47"/>
      <c r="DS35" s="47"/>
      <c r="DT35" s="47"/>
      <c r="DU35" s="47"/>
      <c r="DV35" s="47"/>
      <c r="DW35" s="47"/>
      <c r="DX35" s="47"/>
      <c r="DY35" s="47"/>
      <c r="DZ35" s="47"/>
      <c r="EA35" s="47"/>
      <c r="EB35" s="47"/>
      <c r="EC35" s="47"/>
      <c r="ED35" s="47"/>
      <c r="EE35" s="47"/>
      <c r="EF35" s="47"/>
      <c r="EG35" s="47"/>
      <c r="EH35" s="47"/>
      <c r="EI35" s="47"/>
      <c r="EJ35" s="47"/>
      <c r="EK35" s="47"/>
      <c r="EL35" s="47"/>
      <c r="EM35" s="47"/>
      <c r="EN35" s="47"/>
      <c r="EO35" s="47"/>
      <c r="EP35" s="47"/>
      <c r="EQ35" s="47"/>
      <c r="ER35" s="47"/>
      <c r="ES35" s="47"/>
      <c r="ET35" s="47"/>
      <c r="EU35" s="47"/>
      <c r="EV35" s="47"/>
      <c r="EW35" s="47"/>
      <c r="EX35" s="47"/>
      <c r="EY35" s="47"/>
      <c r="EZ35" s="47"/>
      <c r="FA35" s="47"/>
      <c r="FB35" s="47"/>
      <c r="FC35" s="47"/>
      <c r="FD35" s="47"/>
      <c r="FE35" s="47"/>
      <c r="FF35" s="47"/>
      <c r="FG35" s="47"/>
      <c r="FH35" s="47"/>
      <c r="FI35" s="47"/>
      <c r="FJ35" s="47"/>
      <c r="FK35" s="47"/>
      <c r="FL35" s="47"/>
      <c r="FM35" s="47"/>
      <c r="FN35" s="47"/>
      <c r="FO35" s="47"/>
      <c r="FP35" s="47"/>
      <c r="FQ35" s="47"/>
      <c r="FR35" s="47"/>
      <c r="FS35" s="47"/>
      <c r="FT35" s="47"/>
      <c r="FU35" s="47"/>
      <c r="FV35" s="47"/>
      <c r="FW35" s="47"/>
      <c r="FX35" s="47"/>
      <c r="FY35" s="47"/>
      <c r="FZ35" s="47"/>
      <c r="GA35" s="47"/>
      <c r="GB35" s="47"/>
      <c r="GC35" s="47"/>
      <c r="GD35" s="47"/>
      <c r="GE35" s="47"/>
      <c r="GF35" s="47"/>
      <c r="GG35" s="47"/>
      <c r="GH35" s="47"/>
      <c r="GI35" s="47"/>
      <c r="GJ35" s="47"/>
      <c r="GK35" s="47"/>
      <c r="GL35" s="47"/>
      <c r="GM35" s="47"/>
      <c r="GN35" s="47"/>
      <c r="GO35" s="47"/>
      <c r="GP35" s="47"/>
      <c r="GQ35" s="47"/>
      <c r="GR35" s="47"/>
      <c r="GS35" s="47"/>
      <c r="GT35" s="47"/>
      <c r="GU35" s="47"/>
      <c r="GV35" s="47"/>
      <c r="GW35" s="47"/>
      <c r="GX35" s="47"/>
      <c r="GY35" s="47"/>
      <c r="GZ35" s="47"/>
      <c r="HA35" s="47"/>
      <c r="HB35" s="47"/>
      <c r="HC35" s="47"/>
      <c r="HD35" s="47"/>
      <c r="HE35" s="47"/>
      <c r="HF35" s="47"/>
      <c r="HG35" s="47"/>
      <c r="HH35" s="47"/>
      <c r="HI35" s="47"/>
      <c r="HJ35" s="47"/>
      <c r="HK35" s="47"/>
      <c r="HL35" s="47"/>
      <c r="HM35" s="47"/>
      <c r="HN35" s="47"/>
      <c r="HO35" s="47"/>
      <c r="HP35" s="47"/>
      <c r="HQ35" s="47"/>
      <c r="HR35" s="47"/>
      <c r="HS35" s="47"/>
      <c r="HT35" s="47"/>
      <c r="HU35" s="47"/>
      <c r="HV35" s="47"/>
      <c r="HW35" s="47"/>
      <c r="HX35" s="47"/>
      <c r="HY35" s="47"/>
      <c r="HZ35" s="47"/>
      <c r="IA35" s="47"/>
      <c r="IB35" s="47"/>
      <c r="IC35" s="47"/>
      <c r="ID35" s="47"/>
      <c r="IE35" s="47"/>
      <c r="IF35" s="47"/>
      <c r="IG35" s="47"/>
      <c r="IH35" s="47"/>
      <c r="II35" s="47"/>
      <c r="IJ35" s="47"/>
      <c r="IK35" s="47"/>
      <c r="IL35" s="47"/>
      <c r="IM35" s="47"/>
      <c r="IN35" s="47"/>
      <c r="IO35" s="47"/>
    </row>
    <row r="36" spans="1:249" ht="31.5">
      <c r="A36" s="48" t="s">
        <v>82</v>
      </c>
      <c r="B36" s="50" t="s">
        <v>83</v>
      </c>
      <c r="C36" s="86"/>
      <c r="D36" s="87">
        <v>1193.3</v>
      </c>
      <c r="E36" s="88">
        <v>693.4</v>
      </c>
      <c r="F36" s="89"/>
      <c r="G36" s="75">
        <f>E36/D36</f>
        <v>0.5810776837341826</v>
      </c>
      <c r="H36" s="47"/>
      <c r="I36" s="47"/>
      <c r="J36" s="47"/>
      <c r="K36" s="47"/>
      <c r="L36" s="47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  <c r="AY36" s="47"/>
      <c r="AZ36" s="47"/>
      <c r="BA36" s="47"/>
      <c r="BB36" s="47"/>
      <c r="BC36" s="47"/>
      <c r="BD36" s="47"/>
      <c r="BE36" s="47"/>
      <c r="BF36" s="47"/>
      <c r="BG36" s="47"/>
      <c r="BH36" s="47"/>
      <c r="BI36" s="47"/>
      <c r="BJ36" s="47"/>
      <c r="BK36" s="47"/>
      <c r="BL36" s="47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47"/>
      <c r="CC36" s="47"/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47"/>
      <c r="CQ36" s="47"/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7"/>
      <c r="DF36" s="47"/>
      <c r="DG36" s="47"/>
      <c r="DH36" s="47"/>
      <c r="DI36" s="47"/>
      <c r="DJ36" s="47"/>
      <c r="DK36" s="47"/>
      <c r="DL36" s="47"/>
      <c r="DM36" s="47"/>
      <c r="DN36" s="47"/>
      <c r="DO36" s="47"/>
      <c r="DP36" s="47"/>
      <c r="DQ36" s="47"/>
      <c r="DR36" s="47"/>
      <c r="DS36" s="47"/>
      <c r="DT36" s="47"/>
      <c r="DU36" s="47"/>
      <c r="DV36" s="47"/>
      <c r="DW36" s="47"/>
      <c r="DX36" s="47"/>
      <c r="DY36" s="47"/>
      <c r="DZ36" s="47"/>
      <c r="EA36" s="47"/>
      <c r="EB36" s="47"/>
      <c r="EC36" s="47"/>
      <c r="ED36" s="47"/>
      <c r="EE36" s="47"/>
      <c r="EF36" s="47"/>
      <c r="EG36" s="47"/>
      <c r="EH36" s="47"/>
      <c r="EI36" s="47"/>
      <c r="EJ36" s="47"/>
      <c r="EK36" s="47"/>
      <c r="EL36" s="47"/>
      <c r="EM36" s="47"/>
      <c r="EN36" s="47"/>
      <c r="EO36" s="47"/>
      <c r="EP36" s="47"/>
      <c r="EQ36" s="47"/>
      <c r="ER36" s="47"/>
      <c r="ES36" s="47"/>
      <c r="ET36" s="47"/>
      <c r="EU36" s="47"/>
      <c r="EV36" s="47"/>
      <c r="EW36" s="47"/>
      <c r="EX36" s="47"/>
      <c r="EY36" s="47"/>
      <c r="EZ36" s="47"/>
      <c r="FA36" s="47"/>
      <c r="FB36" s="47"/>
      <c r="FC36" s="47"/>
      <c r="FD36" s="47"/>
      <c r="FE36" s="47"/>
      <c r="FF36" s="47"/>
      <c r="FG36" s="47"/>
      <c r="FH36" s="47"/>
      <c r="FI36" s="47"/>
      <c r="FJ36" s="47"/>
      <c r="FK36" s="47"/>
      <c r="FL36" s="47"/>
      <c r="FM36" s="47"/>
      <c r="FN36" s="47"/>
      <c r="FO36" s="47"/>
      <c r="FP36" s="47"/>
      <c r="FQ36" s="47"/>
      <c r="FR36" s="47"/>
      <c r="FS36" s="47"/>
      <c r="FT36" s="47"/>
      <c r="FU36" s="47"/>
      <c r="FV36" s="47"/>
      <c r="FW36" s="47"/>
      <c r="FX36" s="47"/>
      <c r="FY36" s="47"/>
      <c r="FZ36" s="47"/>
      <c r="GA36" s="47"/>
      <c r="GB36" s="47"/>
      <c r="GC36" s="47"/>
      <c r="GD36" s="47"/>
      <c r="GE36" s="47"/>
      <c r="GF36" s="47"/>
      <c r="GG36" s="47"/>
      <c r="GH36" s="47"/>
      <c r="GI36" s="47"/>
      <c r="GJ36" s="47"/>
      <c r="GK36" s="47"/>
      <c r="GL36" s="47"/>
      <c r="GM36" s="47"/>
      <c r="GN36" s="47"/>
      <c r="GO36" s="47"/>
      <c r="GP36" s="47"/>
      <c r="GQ36" s="47"/>
      <c r="GR36" s="47"/>
      <c r="GS36" s="47"/>
      <c r="GT36" s="47"/>
      <c r="GU36" s="47"/>
      <c r="GV36" s="47"/>
      <c r="GW36" s="47"/>
      <c r="GX36" s="47"/>
      <c r="GY36" s="47"/>
      <c r="GZ36" s="47"/>
      <c r="HA36" s="47"/>
      <c r="HB36" s="47"/>
      <c r="HC36" s="47"/>
      <c r="HD36" s="47"/>
      <c r="HE36" s="47"/>
      <c r="HF36" s="47"/>
      <c r="HG36" s="47"/>
      <c r="HH36" s="47"/>
      <c r="HI36" s="47"/>
      <c r="HJ36" s="47"/>
      <c r="HK36" s="47"/>
      <c r="HL36" s="47"/>
      <c r="HM36" s="47"/>
      <c r="HN36" s="47"/>
      <c r="HO36" s="47"/>
      <c r="HP36" s="47"/>
      <c r="HQ36" s="47"/>
      <c r="HR36" s="47"/>
      <c r="HS36" s="47"/>
      <c r="HT36" s="47"/>
      <c r="HU36" s="47"/>
      <c r="HV36" s="47"/>
      <c r="HW36" s="47"/>
      <c r="HX36" s="47"/>
      <c r="HY36" s="47"/>
      <c r="HZ36" s="47"/>
      <c r="IA36" s="47"/>
      <c r="IB36" s="47"/>
      <c r="IC36" s="47"/>
      <c r="ID36" s="47"/>
      <c r="IE36" s="47"/>
      <c r="IF36" s="47"/>
      <c r="IG36" s="47"/>
      <c r="IH36" s="47"/>
      <c r="II36" s="47"/>
      <c r="IJ36" s="47"/>
      <c r="IK36" s="47"/>
      <c r="IL36" s="47"/>
      <c r="IM36" s="47"/>
      <c r="IN36" s="47"/>
      <c r="IO36" s="47"/>
    </row>
    <row r="37" spans="1:249" ht="47.25">
      <c r="A37" s="48" t="s">
        <v>109</v>
      </c>
      <c r="B37" s="50" t="s">
        <v>60</v>
      </c>
      <c r="C37" s="49"/>
      <c r="D37" s="76">
        <v>-1469.3</v>
      </c>
      <c r="E37" s="76">
        <v>-1469.3</v>
      </c>
      <c r="F37" s="89"/>
      <c r="G37" s="42">
        <f>E37/D37</f>
        <v>1</v>
      </c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  <c r="AY37" s="47"/>
      <c r="AZ37" s="47"/>
      <c r="BA37" s="47"/>
      <c r="BB37" s="47"/>
      <c r="BC37" s="47"/>
      <c r="BD37" s="47"/>
      <c r="BE37" s="47"/>
      <c r="BF37" s="47"/>
      <c r="BG37" s="47"/>
      <c r="BH37" s="47"/>
      <c r="BI37" s="47"/>
      <c r="BJ37" s="47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  <c r="CB37" s="47"/>
      <c r="CC37" s="47"/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47"/>
      <c r="CQ37" s="47"/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7"/>
      <c r="DN37" s="47"/>
      <c r="DO37" s="47"/>
      <c r="DP37" s="47"/>
      <c r="DQ37" s="47"/>
      <c r="DR37" s="47"/>
      <c r="DS37" s="47"/>
      <c r="DT37" s="47"/>
      <c r="DU37" s="47"/>
      <c r="DV37" s="47"/>
      <c r="DW37" s="47"/>
      <c r="DX37" s="47"/>
      <c r="DY37" s="47"/>
      <c r="DZ37" s="47"/>
      <c r="EA37" s="47"/>
      <c r="EB37" s="47"/>
      <c r="EC37" s="47"/>
      <c r="ED37" s="47"/>
      <c r="EE37" s="47"/>
      <c r="EF37" s="47"/>
      <c r="EG37" s="47"/>
      <c r="EH37" s="47"/>
      <c r="EI37" s="47"/>
      <c r="EJ37" s="47"/>
      <c r="EK37" s="47"/>
      <c r="EL37" s="47"/>
      <c r="EM37" s="47"/>
      <c r="EN37" s="47"/>
      <c r="EO37" s="47"/>
      <c r="EP37" s="47"/>
      <c r="EQ37" s="47"/>
      <c r="ER37" s="47"/>
      <c r="ES37" s="47"/>
      <c r="ET37" s="47"/>
      <c r="EU37" s="47"/>
      <c r="EV37" s="47"/>
      <c r="EW37" s="47"/>
      <c r="EX37" s="47"/>
      <c r="EY37" s="47"/>
      <c r="EZ37" s="47"/>
      <c r="FA37" s="47"/>
      <c r="FB37" s="47"/>
      <c r="FC37" s="47"/>
      <c r="FD37" s="47"/>
      <c r="FE37" s="47"/>
      <c r="FF37" s="47"/>
      <c r="FG37" s="47"/>
      <c r="FH37" s="47"/>
      <c r="FI37" s="47"/>
      <c r="FJ37" s="47"/>
      <c r="FK37" s="47"/>
      <c r="FL37" s="47"/>
      <c r="FM37" s="47"/>
      <c r="FN37" s="47"/>
      <c r="FO37" s="47"/>
      <c r="FP37" s="47"/>
      <c r="FQ37" s="47"/>
      <c r="FR37" s="47"/>
      <c r="FS37" s="47"/>
      <c r="FT37" s="47"/>
      <c r="FU37" s="47"/>
      <c r="FV37" s="47"/>
      <c r="FW37" s="47"/>
      <c r="FX37" s="47"/>
      <c r="FY37" s="47"/>
      <c r="FZ37" s="47"/>
      <c r="GA37" s="47"/>
      <c r="GB37" s="47"/>
      <c r="GC37" s="47"/>
      <c r="GD37" s="47"/>
      <c r="GE37" s="47"/>
      <c r="GF37" s="47"/>
      <c r="GG37" s="47"/>
      <c r="GH37" s="47"/>
      <c r="GI37" s="47"/>
      <c r="GJ37" s="47"/>
      <c r="GK37" s="47"/>
      <c r="GL37" s="47"/>
      <c r="GM37" s="47"/>
      <c r="GN37" s="47"/>
      <c r="GO37" s="47"/>
      <c r="GP37" s="47"/>
      <c r="GQ37" s="47"/>
      <c r="GR37" s="47"/>
      <c r="GS37" s="47"/>
      <c r="GT37" s="47"/>
      <c r="GU37" s="47"/>
      <c r="GV37" s="47"/>
      <c r="GW37" s="47"/>
      <c r="GX37" s="47"/>
      <c r="GY37" s="47"/>
      <c r="GZ37" s="47"/>
      <c r="HA37" s="47"/>
      <c r="HB37" s="47"/>
      <c r="HC37" s="47"/>
      <c r="HD37" s="47"/>
      <c r="HE37" s="47"/>
      <c r="HF37" s="47"/>
      <c r="HG37" s="47"/>
      <c r="HH37" s="47"/>
      <c r="HI37" s="47"/>
      <c r="HJ37" s="47"/>
      <c r="HK37" s="47"/>
      <c r="HL37" s="47"/>
      <c r="HM37" s="47"/>
      <c r="HN37" s="47"/>
      <c r="HO37" s="47"/>
      <c r="HP37" s="47"/>
      <c r="HQ37" s="47"/>
      <c r="HR37" s="47"/>
      <c r="HS37" s="47"/>
      <c r="HT37" s="47"/>
      <c r="HU37" s="47"/>
      <c r="HV37" s="47"/>
      <c r="HW37" s="47"/>
      <c r="HX37" s="47"/>
      <c r="HY37" s="47"/>
      <c r="HZ37" s="47"/>
      <c r="IA37" s="47"/>
      <c r="IB37" s="47"/>
      <c r="IC37" s="47"/>
      <c r="ID37" s="47"/>
      <c r="IE37" s="47"/>
      <c r="IF37" s="47"/>
      <c r="IG37" s="47"/>
      <c r="IH37" s="47"/>
      <c r="II37" s="47"/>
      <c r="IJ37" s="47"/>
      <c r="IK37" s="47"/>
      <c r="IL37" s="47"/>
      <c r="IM37" s="47"/>
      <c r="IN37" s="47"/>
      <c r="IO37" s="47"/>
    </row>
    <row r="38" spans="1:249" ht="15.75">
      <c r="A38" s="99" t="s">
        <v>35</v>
      </c>
      <c r="B38" s="99"/>
      <c r="C38" s="49">
        <f>C29+C30</f>
        <v>530299.6</v>
      </c>
      <c r="D38" s="49">
        <f>D29+D30</f>
        <v>665422.7</v>
      </c>
      <c r="E38" s="49">
        <f>E29+E30</f>
        <v>449669.69999999995</v>
      </c>
      <c r="F38" s="42">
        <f>E38/C38</f>
        <v>0.8479540621942765</v>
      </c>
      <c r="G38" s="42">
        <f>E38/D38</f>
        <v>0.6757654946246949</v>
      </c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</row>
  </sheetData>
  <sheetProtection/>
  <mergeCells count="7">
    <mergeCell ref="A38:B38"/>
    <mergeCell ref="A15:B15"/>
    <mergeCell ref="A29:B29"/>
    <mergeCell ref="A28:B28"/>
    <mergeCell ref="A1:G1"/>
    <mergeCell ref="A2:G2"/>
    <mergeCell ref="A3:G3"/>
  </mergeCells>
  <printOptions/>
  <pageMargins left="1.08" right="0.18" top="0.18" bottom="0.17" header="0.17" footer="0.17"/>
  <pageSetup fitToHeight="4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34"/>
  <sheetViews>
    <sheetView tabSelected="1" view="pageBreakPreview" zoomScaleSheetLayoutView="100" zoomScalePageLayoutView="0" workbookViewId="0" topLeftCell="A29">
      <selection activeCell="F33" sqref="F33"/>
    </sheetView>
  </sheetViews>
  <sheetFormatPr defaultColWidth="9.00390625" defaultRowHeight="12.75" outlineLevelRow="1" outlineLevelCol="1"/>
  <cols>
    <col min="1" max="1" width="30.75390625" style="8" customWidth="1"/>
    <col min="2" max="2" width="47.375" style="8" customWidth="1"/>
    <col min="3" max="3" width="12.625" style="8" customWidth="1" outlineLevel="1"/>
    <col min="4" max="4" width="14.375" style="8" customWidth="1" outlineLevel="1"/>
    <col min="5" max="5" width="13.375" style="8" customWidth="1"/>
    <col min="6" max="6" width="13.75390625" style="8" customWidth="1"/>
    <col min="7" max="7" width="13.375" style="31" customWidth="1"/>
    <col min="8" max="16384" width="9.125" style="8" customWidth="1"/>
  </cols>
  <sheetData>
    <row r="1" spans="1:5" ht="17.25" customHeight="1">
      <c r="A1" s="103" t="s">
        <v>0</v>
      </c>
      <c r="B1" s="103"/>
      <c r="C1" s="103"/>
      <c r="D1" s="103"/>
      <c r="E1" s="103"/>
    </row>
    <row r="2" spans="1:5" ht="15.75">
      <c r="A2" s="103" t="s">
        <v>36</v>
      </c>
      <c r="B2" s="103"/>
      <c r="C2" s="103"/>
      <c r="D2" s="103"/>
      <c r="E2" s="103"/>
    </row>
    <row r="3" spans="1:5" ht="15.75">
      <c r="A3" s="110" t="s">
        <v>128</v>
      </c>
      <c r="B3" s="110"/>
      <c r="C3" s="110"/>
      <c r="D3" s="110"/>
      <c r="E3" s="110"/>
    </row>
    <row r="4" spans="1:7" s="56" customFormat="1" ht="87.75" customHeight="1">
      <c r="A4" s="53" t="s">
        <v>2</v>
      </c>
      <c r="B4" s="54" t="s">
        <v>3</v>
      </c>
      <c r="C4" s="55" t="s">
        <v>110</v>
      </c>
      <c r="D4" s="57" t="s">
        <v>111</v>
      </c>
      <c r="E4" s="55" t="s">
        <v>129</v>
      </c>
      <c r="F4" s="55" t="s">
        <v>56</v>
      </c>
      <c r="G4" s="55" t="s">
        <v>63</v>
      </c>
    </row>
    <row r="5" spans="1:7" s="56" customFormat="1" ht="15.75" outlineLevel="1">
      <c r="A5" s="39" t="s">
        <v>4</v>
      </c>
      <c r="B5" s="40" t="s">
        <v>5</v>
      </c>
      <c r="C5" s="78">
        <v>133922.9</v>
      </c>
      <c r="D5" s="78">
        <v>141778.9</v>
      </c>
      <c r="E5" s="78">
        <v>95837.7</v>
      </c>
      <c r="F5" s="77">
        <f>E5/C5</f>
        <v>0.7156184640565579</v>
      </c>
      <c r="G5" s="77">
        <f>E5/D5</f>
        <v>0.675965887730826</v>
      </c>
    </row>
    <row r="6" spans="1:7" s="56" customFormat="1" ht="15.75" outlineLevel="1">
      <c r="A6" s="39" t="s">
        <v>6</v>
      </c>
      <c r="B6" s="40" t="s">
        <v>7</v>
      </c>
      <c r="C6" s="78">
        <v>3916</v>
      </c>
      <c r="D6" s="78">
        <v>4764.1</v>
      </c>
      <c r="E6" s="78">
        <v>4011</v>
      </c>
      <c r="F6" s="77">
        <f>E6/C6</f>
        <v>1.0242594484167518</v>
      </c>
      <c r="G6" s="77">
        <f>E6/D6</f>
        <v>0.8419218740160785</v>
      </c>
    </row>
    <row r="7" spans="1:7" s="56" customFormat="1" ht="15.75" outlineLevel="1">
      <c r="A7" s="39" t="s">
        <v>8</v>
      </c>
      <c r="B7" s="40" t="s">
        <v>9</v>
      </c>
      <c r="C7" s="41">
        <v>8.5</v>
      </c>
      <c r="D7" s="41">
        <v>8.5</v>
      </c>
      <c r="E7" s="41">
        <v>69.7</v>
      </c>
      <c r="F7" s="77" t="s">
        <v>14</v>
      </c>
      <c r="G7" s="77" t="s">
        <v>14</v>
      </c>
    </row>
    <row r="8" spans="1:249" s="56" customFormat="1" ht="31.5" outlineLevel="1">
      <c r="A8" s="39" t="s">
        <v>100</v>
      </c>
      <c r="B8" s="44" t="s">
        <v>101</v>
      </c>
      <c r="C8" s="78">
        <v>100.5</v>
      </c>
      <c r="D8" s="78">
        <v>100.5</v>
      </c>
      <c r="E8" s="41">
        <v>62.8</v>
      </c>
      <c r="F8" s="77">
        <f>E8/C8</f>
        <v>0.6248756218905472</v>
      </c>
      <c r="G8" s="77">
        <f>E8/D8</f>
        <v>0.6248756218905472</v>
      </c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</row>
    <row r="9" spans="1:7" s="56" customFormat="1" ht="15.75" outlineLevel="1">
      <c r="A9" s="39" t="s">
        <v>12</v>
      </c>
      <c r="B9" s="40" t="s">
        <v>13</v>
      </c>
      <c r="C9" s="41">
        <v>3275.1</v>
      </c>
      <c r="D9" s="41">
        <v>3275.1</v>
      </c>
      <c r="E9" s="41">
        <v>2073</v>
      </c>
      <c r="F9" s="77">
        <f>E9/C9</f>
        <v>0.6329577722817624</v>
      </c>
      <c r="G9" s="77">
        <f>E9/D9</f>
        <v>0.6329577722817624</v>
      </c>
    </row>
    <row r="10" spans="1:249" s="58" customFormat="1" ht="15.75" outlineLevel="1">
      <c r="A10" s="39" t="s">
        <v>98</v>
      </c>
      <c r="B10" s="40" t="s">
        <v>99</v>
      </c>
      <c r="C10" s="41"/>
      <c r="D10" s="41"/>
      <c r="E10" s="41"/>
      <c r="F10" s="77"/>
      <c r="G10" s="77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  <c r="T10" s="56"/>
      <c r="U10" s="56"/>
      <c r="V10" s="56"/>
      <c r="W10" s="56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56"/>
      <c r="DO10" s="56"/>
      <c r="DP10" s="56"/>
      <c r="DQ10" s="56"/>
      <c r="DR10" s="56"/>
      <c r="DS10" s="56"/>
      <c r="DT10" s="56"/>
      <c r="DU10" s="56"/>
      <c r="DV10" s="56"/>
      <c r="DW10" s="56"/>
      <c r="DX10" s="56"/>
      <c r="DY10" s="56"/>
      <c r="DZ10" s="56"/>
      <c r="EA10" s="56"/>
      <c r="EB10" s="56"/>
      <c r="EC10" s="56"/>
      <c r="ED10" s="56"/>
      <c r="EE10" s="56"/>
      <c r="EF10" s="56"/>
      <c r="EG10" s="56"/>
      <c r="EH10" s="56"/>
      <c r="EI10" s="56"/>
      <c r="EJ10" s="56"/>
      <c r="EK10" s="56"/>
      <c r="EL10" s="56"/>
      <c r="EM10" s="56"/>
      <c r="EN10" s="56"/>
      <c r="EO10" s="56"/>
      <c r="EP10" s="56"/>
      <c r="EQ10" s="56"/>
      <c r="ER10" s="56"/>
      <c r="ES10" s="56"/>
      <c r="ET10" s="56"/>
      <c r="EU10" s="56"/>
      <c r="EV10" s="56"/>
      <c r="EW10" s="56"/>
      <c r="EX10" s="56"/>
      <c r="EY10" s="56"/>
      <c r="EZ10" s="56"/>
      <c r="FA10" s="56"/>
      <c r="FB10" s="56"/>
      <c r="FC10" s="56"/>
      <c r="FD10" s="56"/>
      <c r="FE10" s="56"/>
      <c r="FF10" s="56"/>
      <c r="FG10" s="56"/>
      <c r="FH10" s="56"/>
      <c r="FI10" s="56"/>
      <c r="FJ10" s="56"/>
      <c r="FK10" s="56"/>
      <c r="FL10" s="56"/>
      <c r="FM10" s="56"/>
      <c r="FN10" s="56"/>
      <c r="FO10" s="56"/>
      <c r="FP10" s="56"/>
      <c r="FQ10" s="56"/>
      <c r="FR10" s="56"/>
      <c r="FS10" s="56"/>
      <c r="FT10" s="56"/>
      <c r="FU10" s="56"/>
      <c r="FV10" s="56"/>
      <c r="FW10" s="56"/>
      <c r="FX10" s="56"/>
      <c r="FY10" s="56"/>
      <c r="FZ10" s="56"/>
      <c r="GA10" s="56"/>
      <c r="GB10" s="56"/>
      <c r="GC10" s="56"/>
      <c r="GD10" s="56"/>
      <c r="GE10" s="56"/>
      <c r="GF10" s="56"/>
      <c r="GG10" s="56"/>
      <c r="GH10" s="56"/>
      <c r="GI10" s="56"/>
      <c r="GJ10" s="56"/>
      <c r="GK10" s="56"/>
      <c r="GL10" s="56"/>
      <c r="GM10" s="56"/>
      <c r="GN10" s="56"/>
      <c r="GO10" s="56"/>
      <c r="GP10" s="56"/>
      <c r="GQ10" s="56"/>
      <c r="GR10" s="56"/>
      <c r="GS10" s="56"/>
      <c r="GT10" s="56"/>
      <c r="GU10" s="56"/>
      <c r="GV10" s="56"/>
      <c r="GW10" s="56"/>
      <c r="GX10" s="56"/>
      <c r="GY10" s="56"/>
      <c r="GZ10" s="56"/>
      <c r="HA10" s="56"/>
      <c r="HB10" s="56"/>
      <c r="HC10" s="56"/>
      <c r="HD10" s="56"/>
      <c r="HE10" s="56"/>
      <c r="HF10" s="56"/>
      <c r="HG10" s="56"/>
      <c r="HH10" s="56"/>
      <c r="HI10" s="56"/>
      <c r="HJ10" s="56"/>
      <c r="HK10" s="56"/>
      <c r="HL10" s="56"/>
      <c r="HM10" s="56"/>
      <c r="HN10" s="56"/>
      <c r="HO10" s="56"/>
      <c r="HP10" s="56"/>
      <c r="HQ10" s="56"/>
      <c r="HR10" s="56"/>
      <c r="HS10" s="56"/>
      <c r="HT10" s="56"/>
      <c r="HU10" s="56"/>
      <c r="HV10" s="56"/>
      <c r="HW10" s="56"/>
      <c r="HX10" s="56"/>
      <c r="HY10" s="56"/>
      <c r="HZ10" s="56"/>
      <c r="IA10" s="56"/>
      <c r="IB10" s="56"/>
      <c r="IC10" s="56"/>
      <c r="ID10" s="56"/>
      <c r="IE10" s="56"/>
      <c r="IF10" s="56"/>
      <c r="IG10" s="56"/>
      <c r="IH10" s="56"/>
      <c r="II10" s="56"/>
      <c r="IJ10" s="56"/>
      <c r="IK10" s="56"/>
      <c r="IL10" s="56"/>
      <c r="IM10" s="56"/>
      <c r="IN10" s="56"/>
      <c r="IO10" s="56"/>
    </row>
    <row r="11" spans="1:249" s="45" customFormat="1" ht="15.75" outlineLevel="1">
      <c r="A11" s="106" t="s">
        <v>15</v>
      </c>
      <c r="B11" s="107"/>
      <c r="C11" s="76">
        <f>SUM(C5:C10)</f>
        <v>141223</v>
      </c>
      <c r="D11" s="76">
        <f>SUM(D5:D10)</f>
        <v>149927.1</v>
      </c>
      <c r="E11" s="76">
        <f>SUM(E5:E10)</f>
        <v>102054.2</v>
      </c>
      <c r="F11" s="43">
        <f>E11/C11</f>
        <v>0.7226457446733181</v>
      </c>
      <c r="G11" s="43">
        <f>E11/D11</f>
        <v>0.6806921497180963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8"/>
      <c r="AQ11" s="58"/>
      <c r="AR11" s="58"/>
      <c r="AS11" s="58"/>
      <c r="AT11" s="58"/>
      <c r="AU11" s="58"/>
      <c r="AV11" s="58"/>
      <c r="AW11" s="58"/>
      <c r="AX11" s="58"/>
      <c r="AY11" s="58"/>
      <c r="AZ11" s="58"/>
      <c r="BA11" s="58"/>
      <c r="BB11" s="58"/>
      <c r="BC11" s="58"/>
      <c r="BD11" s="58"/>
      <c r="BE11" s="58"/>
      <c r="BF11" s="58"/>
      <c r="BG11" s="58"/>
      <c r="BH11" s="58"/>
      <c r="BI11" s="58"/>
      <c r="BJ11" s="58"/>
      <c r="BK11" s="58"/>
      <c r="BL11" s="58"/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  <c r="CA11" s="58"/>
      <c r="CB11" s="58"/>
      <c r="CC11" s="58"/>
      <c r="CD11" s="58"/>
      <c r="CE11" s="58"/>
      <c r="CF11" s="58"/>
      <c r="CG11" s="58"/>
      <c r="CH11" s="58"/>
      <c r="CI11" s="58"/>
      <c r="CJ11" s="58"/>
      <c r="CK11" s="58"/>
      <c r="CL11" s="58"/>
      <c r="CM11" s="58"/>
      <c r="CN11" s="58"/>
      <c r="CO11" s="58"/>
      <c r="CP11" s="58"/>
      <c r="CQ11" s="58"/>
      <c r="CR11" s="58"/>
      <c r="CS11" s="58"/>
      <c r="CT11" s="58"/>
      <c r="CU11" s="58"/>
      <c r="CV11" s="58"/>
      <c r="CW11" s="58"/>
      <c r="CX11" s="58"/>
      <c r="CY11" s="58"/>
      <c r="CZ11" s="58"/>
      <c r="DA11" s="58"/>
      <c r="DB11" s="58"/>
      <c r="DC11" s="58"/>
      <c r="DD11" s="58"/>
      <c r="DE11" s="58"/>
      <c r="DF11" s="58"/>
      <c r="DG11" s="58"/>
      <c r="DH11" s="58"/>
      <c r="DI11" s="58"/>
      <c r="DJ11" s="58"/>
      <c r="DK11" s="58"/>
      <c r="DL11" s="58"/>
      <c r="DM11" s="58"/>
      <c r="DN11" s="58"/>
      <c r="DO11" s="58"/>
      <c r="DP11" s="58"/>
      <c r="DQ11" s="58"/>
      <c r="DR11" s="58"/>
      <c r="DS11" s="58"/>
      <c r="DT11" s="58"/>
      <c r="DU11" s="58"/>
      <c r="DV11" s="58"/>
      <c r="DW11" s="58"/>
      <c r="DX11" s="58"/>
      <c r="DY11" s="58"/>
      <c r="DZ11" s="58"/>
      <c r="EA11" s="58"/>
      <c r="EB11" s="58"/>
      <c r="EC11" s="58"/>
      <c r="ED11" s="58"/>
      <c r="EE11" s="58"/>
      <c r="EF11" s="58"/>
      <c r="EG11" s="58"/>
      <c r="EH11" s="58"/>
      <c r="EI11" s="58"/>
      <c r="EJ11" s="58"/>
      <c r="EK11" s="58"/>
      <c r="EL11" s="58"/>
      <c r="EM11" s="58"/>
      <c r="EN11" s="58"/>
      <c r="EO11" s="58"/>
      <c r="EP11" s="58"/>
      <c r="EQ11" s="58"/>
      <c r="ER11" s="58"/>
      <c r="ES11" s="58"/>
      <c r="ET11" s="58"/>
      <c r="EU11" s="58"/>
      <c r="EV11" s="58"/>
      <c r="EW11" s="58"/>
      <c r="EX11" s="58"/>
      <c r="EY11" s="58"/>
      <c r="EZ11" s="58"/>
      <c r="FA11" s="58"/>
      <c r="FB11" s="58"/>
      <c r="FC11" s="58"/>
      <c r="FD11" s="58"/>
      <c r="FE11" s="58"/>
      <c r="FF11" s="58"/>
      <c r="FG11" s="58"/>
      <c r="FH11" s="58"/>
      <c r="FI11" s="58"/>
      <c r="FJ11" s="58"/>
      <c r="FK11" s="58"/>
      <c r="FL11" s="58"/>
      <c r="FM11" s="58"/>
      <c r="FN11" s="58"/>
      <c r="FO11" s="58"/>
      <c r="FP11" s="58"/>
      <c r="FQ11" s="58"/>
      <c r="FR11" s="58"/>
      <c r="FS11" s="58"/>
      <c r="FT11" s="58"/>
      <c r="FU11" s="58"/>
      <c r="FV11" s="58"/>
      <c r="FW11" s="58"/>
      <c r="FX11" s="58"/>
      <c r="FY11" s="58"/>
      <c r="FZ11" s="58"/>
      <c r="GA11" s="58"/>
      <c r="GB11" s="58"/>
      <c r="GC11" s="58"/>
      <c r="GD11" s="58"/>
      <c r="GE11" s="58"/>
      <c r="GF11" s="58"/>
      <c r="GG11" s="58"/>
      <c r="GH11" s="58"/>
      <c r="GI11" s="58"/>
      <c r="GJ11" s="58"/>
      <c r="GK11" s="58"/>
      <c r="GL11" s="58"/>
      <c r="GM11" s="58"/>
      <c r="GN11" s="58"/>
      <c r="GO11" s="58"/>
      <c r="GP11" s="58"/>
      <c r="GQ11" s="58"/>
      <c r="GR11" s="58"/>
      <c r="GS11" s="58"/>
      <c r="GT11" s="58"/>
      <c r="GU11" s="58"/>
      <c r="GV11" s="58"/>
      <c r="GW11" s="58"/>
      <c r="GX11" s="58"/>
      <c r="GY11" s="58"/>
      <c r="GZ11" s="58"/>
      <c r="HA11" s="58"/>
      <c r="HB11" s="58"/>
      <c r="HC11" s="58"/>
      <c r="HD11" s="58"/>
      <c r="HE11" s="58"/>
      <c r="HF11" s="58"/>
      <c r="HG11" s="58"/>
      <c r="HH11" s="58"/>
      <c r="HI11" s="58"/>
      <c r="HJ11" s="58"/>
      <c r="HK11" s="58"/>
      <c r="HL11" s="58"/>
      <c r="HM11" s="58"/>
      <c r="HN11" s="58"/>
      <c r="HO11" s="58"/>
      <c r="HP11" s="58"/>
      <c r="HQ11" s="58"/>
      <c r="HR11" s="58"/>
      <c r="HS11" s="58"/>
      <c r="HT11" s="58"/>
      <c r="HU11" s="58"/>
      <c r="HV11" s="58"/>
      <c r="HW11" s="58"/>
      <c r="HX11" s="58"/>
      <c r="HY11" s="58"/>
      <c r="HZ11" s="58"/>
      <c r="IA11" s="58"/>
      <c r="IB11" s="58"/>
      <c r="IC11" s="58"/>
      <c r="ID11" s="58"/>
      <c r="IE11" s="58"/>
      <c r="IF11" s="58"/>
      <c r="IG11" s="58"/>
      <c r="IH11" s="58"/>
      <c r="II11" s="58"/>
      <c r="IJ11" s="58"/>
      <c r="IK11" s="58"/>
      <c r="IL11" s="58"/>
      <c r="IM11" s="58"/>
      <c r="IN11" s="58"/>
      <c r="IO11" s="58"/>
    </row>
    <row r="12" spans="1:7" s="45" customFormat="1" ht="15.75" outlineLevel="1">
      <c r="A12" s="39" t="s">
        <v>67</v>
      </c>
      <c r="B12" s="40" t="s">
        <v>16</v>
      </c>
      <c r="C12" s="78">
        <v>3171.3</v>
      </c>
      <c r="D12" s="78">
        <v>3503.7</v>
      </c>
      <c r="E12" s="41">
        <v>2467.1</v>
      </c>
      <c r="F12" s="77">
        <f>E12/C12</f>
        <v>0.7779459527638507</v>
      </c>
      <c r="G12" s="77">
        <f>E12/D12</f>
        <v>0.704141336301624</v>
      </c>
    </row>
    <row r="13" spans="1:7" s="45" customFormat="1" ht="15.75" outlineLevel="1">
      <c r="A13" s="39" t="s">
        <v>75</v>
      </c>
      <c r="B13" s="40" t="s">
        <v>16</v>
      </c>
      <c r="C13" s="41">
        <v>569.5</v>
      </c>
      <c r="D13" s="41">
        <v>569.5</v>
      </c>
      <c r="E13" s="41">
        <v>444.2</v>
      </c>
      <c r="F13" s="77">
        <f>E13/C13</f>
        <v>0.779982440737489</v>
      </c>
      <c r="G13" s="77">
        <f>E13/D13</f>
        <v>0.779982440737489</v>
      </c>
    </row>
    <row r="14" spans="1:7" s="45" customFormat="1" ht="15.75" outlineLevel="1">
      <c r="A14" s="39" t="s">
        <v>59</v>
      </c>
      <c r="B14" s="44" t="s">
        <v>17</v>
      </c>
      <c r="C14" s="78">
        <v>1303.5</v>
      </c>
      <c r="D14" s="78">
        <v>1303.5</v>
      </c>
      <c r="E14" s="41">
        <v>1525.6</v>
      </c>
      <c r="F14" s="77">
        <f>E14/C14</f>
        <v>1.1703874184886842</v>
      </c>
      <c r="G14" s="77">
        <f>E14/D14</f>
        <v>1.1703874184886842</v>
      </c>
    </row>
    <row r="15" spans="1:7" s="45" customFormat="1" ht="31.5" outlineLevel="1">
      <c r="A15" s="39" t="s">
        <v>64</v>
      </c>
      <c r="B15" s="44" t="s">
        <v>65</v>
      </c>
      <c r="C15" s="41">
        <v>7</v>
      </c>
      <c r="D15" s="41">
        <v>7</v>
      </c>
      <c r="E15" s="41">
        <v>7.5</v>
      </c>
      <c r="F15" s="77">
        <f>E15/C15</f>
        <v>1.0714285714285714</v>
      </c>
      <c r="G15" s="77">
        <f>E15/D15</f>
        <v>1.0714285714285714</v>
      </c>
    </row>
    <row r="16" spans="1:7" s="45" customFormat="1" ht="15.75" outlineLevel="1">
      <c r="A16" s="39" t="s">
        <v>58</v>
      </c>
      <c r="B16" s="44" t="s">
        <v>18</v>
      </c>
      <c r="C16" s="41">
        <v>130</v>
      </c>
      <c r="D16" s="41">
        <v>130</v>
      </c>
      <c r="E16" s="41">
        <v>86.3</v>
      </c>
      <c r="F16" s="77">
        <f>E16/C16</f>
        <v>0.6638461538461539</v>
      </c>
      <c r="G16" s="77">
        <f>E16/D16</f>
        <v>0.6638461538461539</v>
      </c>
    </row>
    <row r="17" spans="1:7" s="45" customFormat="1" ht="15.75" outlineLevel="1">
      <c r="A17" s="39" t="s">
        <v>19</v>
      </c>
      <c r="B17" s="44" t="s">
        <v>20</v>
      </c>
      <c r="C17" s="78">
        <v>300</v>
      </c>
      <c r="D17" s="78">
        <v>300</v>
      </c>
      <c r="E17" s="41">
        <v>92.1</v>
      </c>
      <c r="F17" s="77">
        <f>E17/C17</f>
        <v>0.307</v>
      </c>
      <c r="G17" s="77">
        <f>E17/D17</f>
        <v>0.307</v>
      </c>
    </row>
    <row r="18" spans="1:7" s="45" customFormat="1" ht="15.75" outlineLevel="1">
      <c r="A18" s="39" t="s">
        <v>89</v>
      </c>
      <c r="B18" s="44" t="s">
        <v>90</v>
      </c>
      <c r="C18" s="78">
        <v>40</v>
      </c>
      <c r="D18" s="78">
        <v>40</v>
      </c>
      <c r="E18" s="41">
        <v>11</v>
      </c>
      <c r="F18" s="77">
        <f>E18/C18</f>
        <v>0.275</v>
      </c>
      <c r="G18" s="77">
        <f>E18/D18</f>
        <v>0.275</v>
      </c>
    </row>
    <row r="19" spans="1:7" s="45" customFormat="1" ht="30.75" customHeight="1" outlineLevel="1">
      <c r="A19" s="39" t="s">
        <v>91</v>
      </c>
      <c r="B19" s="44" t="s">
        <v>81</v>
      </c>
      <c r="C19" s="78">
        <v>900</v>
      </c>
      <c r="D19" s="78">
        <v>3221.8</v>
      </c>
      <c r="E19" s="78">
        <v>2391.2</v>
      </c>
      <c r="F19" s="77" t="s">
        <v>14</v>
      </c>
      <c r="G19" s="77">
        <f>E19/D19</f>
        <v>0.742193804705444</v>
      </c>
    </row>
    <row r="20" spans="1:7" s="45" customFormat="1" ht="15.75" outlineLevel="1">
      <c r="A20" s="39" t="s">
        <v>71</v>
      </c>
      <c r="B20" s="44" t="s">
        <v>66</v>
      </c>
      <c r="C20" s="41">
        <v>100</v>
      </c>
      <c r="D20" s="41">
        <v>100</v>
      </c>
      <c r="E20" s="41">
        <v>601.6</v>
      </c>
      <c r="F20" s="77" t="s">
        <v>14</v>
      </c>
      <c r="G20" s="77" t="s">
        <v>14</v>
      </c>
    </row>
    <row r="21" spans="1:7" s="45" customFormat="1" ht="15.75" outlineLevel="1">
      <c r="A21" s="39" t="s">
        <v>70</v>
      </c>
      <c r="B21" s="44" t="s">
        <v>21</v>
      </c>
      <c r="C21" s="41">
        <v>350</v>
      </c>
      <c r="D21" s="41">
        <v>420.6</v>
      </c>
      <c r="E21" s="41">
        <v>562</v>
      </c>
      <c r="F21" s="77">
        <f>E21/C21</f>
        <v>1.6057142857142856</v>
      </c>
      <c r="G21" s="77">
        <f>E21/D21</f>
        <v>1.336186400380409</v>
      </c>
    </row>
    <row r="22" spans="1:7" s="45" customFormat="1" ht="15.75" outlineLevel="1">
      <c r="A22" s="39" t="s">
        <v>22</v>
      </c>
      <c r="B22" s="44" t="s">
        <v>23</v>
      </c>
      <c r="C22" s="41">
        <v>536.7</v>
      </c>
      <c r="D22" s="41">
        <v>536.7</v>
      </c>
      <c r="E22" s="41">
        <v>292</v>
      </c>
      <c r="F22" s="77">
        <f>E22/C22</f>
        <v>0.5440655859884479</v>
      </c>
      <c r="G22" s="77">
        <f>E22/D22</f>
        <v>0.5440655859884479</v>
      </c>
    </row>
    <row r="23" spans="1:249" s="59" customFormat="1" ht="15.75" outlineLevel="1">
      <c r="A23" s="39" t="s">
        <v>24</v>
      </c>
      <c r="B23" s="44" t="s">
        <v>25</v>
      </c>
      <c r="C23" s="41"/>
      <c r="D23" s="41"/>
      <c r="E23" s="41">
        <v>7.1</v>
      </c>
      <c r="F23" s="89"/>
      <c r="G23" s="77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  <c r="AH23" s="45"/>
      <c r="AI23" s="45"/>
      <c r="AJ23" s="45"/>
      <c r="AK23" s="45"/>
      <c r="AL23" s="45"/>
      <c r="AM23" s="45"/>
      <c r="AN23" s="45"/>
      <c r="AO23" s="45"/>
      <c r="AP23" s="45"/>
      <c r="AQ23" s="45"/>
      <c r="AR23" s="45"/>
      <c r="AS23" s="45"/>
      <c r="AT23" s="45"/>
      <c r="AU23" s="45"/>
      <c r="AV23" s="45"/>
      <c r="AW23" s="45"/>
      <c r="AX23" s="45"/>
      <c r="AY23" s="45"/>
      <c r="AZ23" s="45"/>
      <c r="BA23" s="45"/>
      <c r="BB23" s="45"/>
      <c r="BC23" s="45"/>
      <c r="BD23" s="45"/>
      <c r="BE23" s="45"/>
      <c r="BF23" s="45"/>
      <c r="BG23" s="45"/>
      <c r="BH23" s="45"/>
      <c r="BI23" s="45"/>
      <c r="BJ23" s="45"/>
      <c r="BK23" s="45"/>
      <c r="BL23" s="45"/>
      <c r="BM23" s="45"/>
      <c r="BN23" s="45"/>
      <c r="BO23" s="45"/>
      <c r="BP23" s="45"/>
      <c r="BQ23" s="45"/>
      <c r="BR23" s="45"/>
      <c r="BS23" s="45"/>
      <c r="BT23" s="45"/>
      <c r="BU23" s="45"/>
      <c r="BV23" s="45"/>
      <c r="BW23" s="45"/>
      <c r="BX23" s="45"/>
      <c r="BY23" s="45"/>
      <c r="BZ23" s="45"/>
      <c r="CA23" s="45"/>
      <c r="CB23" s="45"/>
      <c r="CC23" s="45"/>
      <c r="CD23" s="45"/>
      <c r="CE23" s="45"/>
      <c r="CF23" s="45"/>
      <c r="CG23" s="45"/>
      <c r="CH23" s="45"/>
      <c r="CI23" s="45"/>
      <c r="CJ23" s="45"/>
      <c r="CK23" s="45"/>
      <c r="CL23" s="45"/>
      <c r="CM23" s="45"/>
      <c r="CN23" s="45"/>
      <c r="CO23" s="45"/>
      <c r="CP23" s="45"/>
      <c r="CQ23" s="45"/>
      <c r="CR23" s="45"/>
      <c r="CS23" s="45"/>
      <c r="CT23" s="45"/>
      <c r="CU23" s="45"/>
      <c r="CV23" s="45"/>
      <c r="CW23" s="45"/>
      <c r="CX23" s="45"/>
      <c r="CY23" s="45"/>
      <c r="CZ23" s="45"/>
      <c r="DA23" s="45"/>
      <c r="DB23" s="45"/>
      <c r="DC23" s="45"/>
      <c r="DD23" s="45"/>
      <c r="DE23" s="45"/>
      <c r="DF23" s="45"/>
      <c r="DG23" s="45"/>
      <c r="DH23" s="45"/>
      <c r="DI23" s="45"/>
      <c r="DJ23" s="45"/>
      <c r="DK23" s="45"/>
      <c r="DL23" s="45"/>
      <c r="DM23" s="45"/>
      <c r="DN23" s="45"/>
      <c r="DO23" s="45"/>
      <c r="DP23" s="45"/>
      <c r="DQ23" s="45"/>
      <c r="DR23" s="45"/>
      <c r="DS23" s="45"/>
      <c r="DT23" s="45"/>
      <c r="DU23" s="45"/>
      <c r="DV23" s="45"/>
      <c r="DW23" s="45"/>
      <c r="DX23" s="45"/>
      <c r="DY23" s="45"/>
      <c r="DZ23" s="45"/>
      <c r="EA23" s="45"/>
      <c r="EB23" s="45"/>
      <c r="EC23" s="45"/>
      <c r="ED23" s="45"/>
      <c r="EE23" s="45"/>
      <c r="EF23" s="45"/>
      <c r="EG23" s="45"/>
      <c r="EH23" s="45"/>
      <c r="EI23" s="45"/>
      <c r="EJ23" s="45"/>
      <c r="EK23" s="45"/>
      <c r="EL23" s="45"/>
      <c r="EM23" s="45"/>
      <c r="EN23" s="45"/>
      <c r="EO23" s="45"/>
      <c r="EP23" s="45"/>
      <c r="EQ23" s="45"/>
      <c r="ER23" s="45"/>
      <c r="ES23" s="45"/>
      <c r="ET23" s="45"/>
      <c r="EU23" s="45"/>
      <c r="EV23" s="45"/>
      <c r="EW23" s="45"/>
      <c r="EX23" s="45"/>
      <c r="EY23" s="45"/>
      <c r="EZ23" s="45"/>
      <c r="FA23" s="45"/>
      <c r="FB23" s="45"/>
      <c r="FC23" s="45"/>
      <c r="FD23" s="45"/>
      <c r="FE23" s="45"/>
      <c r="FF23" s="45"/>
      <c r="FG23" s="45"/>
      <c r="FH23" s="45"/>
      <c r="FI23" s="45"/>
      <c r="FJ23" s="45"/>
      <c r="FK23" s="45"/>
      <c r="FL23" s="45"/>
      <c r="FM23" s="45"/>
      <c r="FN23" s="45"/>
      <c r="FO23" s="45"/>
      <c r="FP23" s="45"/>
      <c r="FQ23" s="45"/>
      <c r="FR23" s="45"/>
      <c r="FS23" s="45"/>
      <c r="FT23" s="45"/>
      <c r="FU23" s="45"/>
      <c r="FV23" s="45"/>
      <c r="FW23" s="45"/>
      <c r="FX23" s="45"/>
      <c r="FY23" s="45"/>
      <c r="FZ23" s="45"/>
      <c r="GA23" s="45"/>
      <c r="GB23" s="45"/>
      <c r="GC23" s="45"/>
      <c r="GD23" s="45"/>
      <c r="GE23" s="45"/>
      <c r="GF23" s="45"/>
      <c r="GG23" s="45"/>
      <c r="GH23" s="45"/>
      <c r="GI23" s="45"/>
      <c r="GJ23" s="45"/>
      <c r="GK23" s="45"/>
      <c r="GL23" s="45"/>
      <c r="GM23" s="45"/>
      <c r="GN23" s="45"/>
      <c r="GO23" s="45"/>
      <c r="GP23" s="45"/>
      <c r="GQ23" s="45"/>
      <c r="GR23" s="45"/>
      <c r="GS23" s="45"/>
      <c r="GT23" s="45"/>
      <c r="GU23" s="45"/>
      <c r="GV23" s="45"/>
      <c r="GW23" s="45"/>
      <c r="GX23" s="45"/>
      <c r="GY23" s="45"/>
      <c r="GZ23" s="45"/>
      <c r="HA23" s="45"/>
      <c r="HB23" s="45"/>
      <c r="HC23" s="45"/>
      <c r="HD23" s="45"/>
      <c r="HE23" s="45"/>
      <c r="HF23" s="45"/>
      <c r="HG23" s="45"/>
      <c r="HH23" s="45"/>
      <c r="HI23" s="45"/>
      <c r="HJ23" s="45"/>
      <c r="HK23" s="45"/>
      <c r="HL23" s="45"/>
      <c r="HM23" s="45"/>
      <c r="HN23" s="45"/>
      <c r="HO23" s="45"/>
      <c r="HP23" s="45"/>
      <c r="HQ23" s="45"/>
      <c r="HR23" s="45"/>
      <c r="HS23" s="45"/>
      <c r="HT23" s="45"/>
      <c r="HU23" s="45"/>
      <c r="HV23" s="45"/>
      <c r="HW23" s="45"/>
      <c r="HX23" s="45"/>
      <c r="HY23" s="45"/>
      <c r="HZ23" s="45"/>
      <c r="IA23" s="45"/>
      <c r="IB23" s="45"/>
      <c r="IC23" s="45"/>
      <c r="ID23" s="45"/>
      <c r="IE23" s="45"/>
      <c r="IF23" s="45"/>
      <c r="IG23" s="45"/>
      <c r="IH23" s="45"/>
      <c r="II23" s="45"/>
      <c r="IJ23" s="45"/>
      <c r="IK23" s="45"/>
      <c r="IL23" s="45"/>
      <c r="IM23" s="45"/>
      <c r="IN23" s="45"/>
      <c r="IO23" s="45"/>
    </row>
    <row r="24" spans="1:249" s="32" customFormat="1" ht="24.75" customHeight="1">
      <c r="A24" s="106" t="s">
        <v>26</v>
      </c>
      <c r="B24" s="107"/>
      <c r="C24" s="88">
        <f>SUM(C12:C23)</f>
        <v>7408</v>
      </c>
      <c r="D24" s="88">
        <f>SUM(D12:D23)</f>
        <v>10132.800000000001</v>
      </c>
      <c r="E24" s="88">
        <f>SUM(E12:E23)</f>
        <v>8487.7</v>
      </c>
      <c r="F24" s="43">
        <f>E24/C24</f>
        <v>1.1457478401727863</v>
      </c>
      <c r="G24" s="43">
        <f>E24/D24</f>
        <v>0.8376460603189642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8"/>
      <c r="EB24" s="58"/>
      <c r="EC24" s="58"/>
      <c r="ED24" s="58"/>
      <c r="EE24" s="58"/>
      <c r="EF24" s="58"/>
      <c r="EG24" s="58"/>
      <c r="EH24" s="58"/>
      <c r="EI24" s="58"/>
      <c r="EJ24" s="58"/>
      <c r="EK24" s="58"/>
      <c r="EL24" s="58"/>
      <c r="EM24" s="58"/>
      <c r="EN24" s="58"/>
      <c r="EO24" s="58"/>
      <c r="EP24" s="58"/>
      <c r="EQ24" s="58"/>
      <c r="ER24" s="58"/>
      <c r="ES24" s="58"/>
      <c r="ET24" s="58"/>
      <c r="EU24" s="58"/>
      <c r="EV24" s="58"/>
      <c r="EW24" s="58"/>
      <c r="EX24" s="58"/>
      <c r="EY24" s="58"/>
      <c r="EZ24" s="58"/>
      <c r="FA24" s="58"/>
      <c r="FB24" s="58"/>
      <c r="FC24" s="58"/>
      <c r="FD24" s="58"/>
      <c r="FE24" s="58"/>
      <c r="FF24" s="58"/>
      <c r="FG24" s="58"/>
      <c r="FH24" s="58"/>
      <c r="FI24" s="58"/>
      <c r="FJ24" s="58"/>
      <c r="FK24" s="58"/>
      <c r="FL24" s="58"/>
      <c r="FM24" s="58"/>
      <c r="FN24" s="58"/>
      <c r="FO24" s="58"/>
      <c r="FP24" s="58"/>
      <c r="FQ24" s="58"/>
      <c r="FR24" s="58"/>
      <c r="FS24" s="58"/>
      <c r="FT24" s="58"/>
      <c r="FU24" s="58"/>
      <c r="FV24" s="58"/>
      <c r="FW24" s="58"/>
      <c r="FX24" s="58"/>
      <c r="FY24" s="58"/>
      <c r="FZ24" s="58"/>
      <c r="GA24" s="58"/>
      <c r="GB24" s="58"/>
      <c r="GC24" s="58"/>
      <c r="GD24" s="58"/>
      <c r="GE24" s="58"/>
      <c r="GF24" s="58"/>
      <c r="GG24" s="58"/>
      <c r="GH24" s="58"/>
      <c r="GI24" s="58"/>
      <c r="GJ24" s="58"/>
      <c r="GK24" s="58"/>
      <c r="GL24" s="58"/>
      <c r="GM24" s="58"/>
      <c r="GN24" s="58"/>
      <c r="GO24" s="58"/>
      <c r="GP24" s="58"/>
      <c r="GQ24" s="58"/>
      <c r="GR24" s="58"/>
      <c r="GS24" s="58"/>
      <c r="GT24" s="58"/>
      <c r="GU24" s="58"/>
      <c r="GV24" s="58"/>
      <c r="GW24" s="58"/>
      <c r="GX24" s="58"/>
      <c r="GY24" s="58"/>
      <c r="GZ24" s="58"/>
      <c r="HA24" s="58"/>
      <c r="HB24" s="58"/>
      <c r="HC24" s="58"/>
      <c r="HD24" s="58"/>
      <c r="HE24" s="58"/>
      <c r="HF24" s="58"/>
      <c r="HG24" s="58"/>
      <c r="HH24" s="58"/>
      <c r="HI24" s="58"/>
      <c r="HJ24" s="58"/>
      <c r="HK24" s="58"/>
      <c r="HL24" s="58"/>
      <c r="HM24" s="58"/>
      <c r="HN24" s="58"/>
      <c r="HO24" s="58"/>
      <c r="HP24" s="58"/>
      <c r="HQ24" s="58"/>
      <c r="HR24" s="58"/>
      <c r="HS24" s="58"/>
      <c r="HT24" s="58"/>
      <c r="HU24" s="58"/>
      <c r="HV24" s="58"/>
      <c r="HW24" s="58"/>
      <c r="HX24" s="58"/>
      <c r="HY24" s="58"/>
      <c r="HZ24" s="58"/>
      <c r="IA24" s="58"/>
      <c r="IB24" s="58"/>
      <c r="IC24" s="58"/>
      <c r="ID24" s="58"/>
      <c r="IE24" s="58"/>
      <c r="IF24" s="58"/>
      <c r="IG24" s="58"/>
      <c r="IH24" s="58"/>
      <c r="II24" s="58"/>
      <c r="IJ24" s="58"/>
      <c r="IK24" s="58"/>
      <c r="IL24" s="58"/>
      <c r="IM24" s="58"/>
      <c r="IN24" s="58"/>
      <c r="IO24" s="58"/>
    </row>
    <row r="25" spans="1:249" s="47" customFormat="1" ht="15.75" outlineLevel="1">
      <c r="A25" s="108" t="s">
        <v>27</v>
      </c>
      <c r="B25" s="109"/>
      <c r="C25" s="49">
        <f>C11+C24</f>
        <v>148631</v>
      </c>
      <c r="D25" s="49">
        <f>D11+D24</f>
        <v>160059.9</v>
      </c>
      <c r="E25" s="49">
        <f>E11+E24</f>
        <v>110541.9</v>
      </c>
      <c r="F25" s="52">
        <f>E25/C25</f>
        <v>0.743733810577874</v>
      </c>
      <c r="G25" s="52">
        <f>E25/D25</f>
        <v>0.6906283210223173</v>
      </c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  <c r="BH25" s="32"/>
      <c r="BI25" s="32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/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32"/>
      <c r="EF25" s="32"/>
      <c r="EG25" s="32"/>
      <c r="EH25" s="32"/>
      <c r="EI25" s="32"/>
      <c r="EJ25" s="32"/>
      <c r="EK25" s="32"/>
      <c r="EL25" s="32"/>
      <c r="EM25" s="32"/>
      <c r="EN25" s="32"/>
      <c r="EO25" s="32"/>
      <c r="EP25" s="32"/>
      <c r="EQ25" s="32"/>
      <c r="ER25" s="32"/>
      <c r="ES25" s="32"/>
      <c r="ET25" s="32"/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2"/>
      <c r="FK25" s="32"/>
      <c r="FL25" s="32"/>
      <c r="FM25" s="32"/>
      <c r="FN25" s="32"/>
      <c r="FO25" s="32"/>
      <c r="FP25" s="32"/>
      <c r="FQ25" s="32"/>
      <c r="FR25" s="32"/>
      <c r="FS25" s="32"/>
      <c r="FT25" s="32"/>
      <c r="FU25" s="32"/>
      <c r="FV25" s="32"/>
      <c r="FW25" s="32"/>
      <c r="FX25" s="32"/>
      <c r="FY25" s="32"/>
      <c r="FZ25" s="32"/>
      <c r="GA25" s="32"/>
      <c r="GB25" s="32"/>
      <c r="GC25" s="32"/>
      <c r="GD25" s="32"/>
      <c r="GE25" s="32"/>
      <c r="GF25" s="32"/>
      <c r="GG25" s="32"/>
      <c r="GH25" s="32"/>
      <c r="GI25" s="32"/>
      <c r="GJ25" s="32"/>
      <c r="GK25" s="32"/>
      <c r="GL25" s="32"/>
      <c r="GM25" s="32"/>
      <c r="GN25" s="32"/>
      <c r="GO25" s="32"/>
      <c r="GP25" s="32"/>
      <c r="GQ25" s="32"/>
      <c r="GR25" s="32"/>
      <c r="GS25" s="32"/>
      <c r="GT25" s="32"/>
      <c r="GU25" s="32"/>
      <c r="GV25" s="32"/>
      <c r="GW25" s="32"/>
      <c r="GX25" s="32"/>
      <c r="GY25" s="32"/>
      <c r="GZ25" s="32"/>
      <c r="HA25" s="32"/>
      <c r="HB25" s="32"/>
      <c r="HC25" s="32"/>
      <c r="HD25" s="32"/>
      <c r="HE25" s="32"/>
      <c r="HF25" s="32"/>
      <c r="HG25" s="32"/>
      <c r="HH25" s="32"/>
      <c r="HI25" s="32"/>
      <c r="HJ25" s="32"/>
      <c r="HK25" s="32"/>
      <c r="HL25" s="32"/>
      <c r="HM25" s="32"/>
      <c r="HN25" s="32"/>
      <c r="HO25" s="32"/>
      <c r="HP25" s="32"/>
      <c r="HQ25" s="32"/>
      <c r="HR25" s="32"/>
      <c r="HS25" s="32"/>
      <c r="HT25" s="32"/>
      <c r="HU25" s="32"/>
      <c r="HV25" s="32"/>
      <c r="HW25" s="32"/>
      <c r="HX25" s="32"/>
      <c r="HY25" s="32"/>
      <c r="HZ25" s="32"/>
      <c r="IA25" s="32"/>
      <c r="IB25" s="32"/>
      <c r="IC25" s="32"/>
      <c r="ID25" s="32"/>
      <c r="IE25" s="32"/>
      <c r="IF25" s="32"/>
      <c r="IG25" s="32"/>
      <c r="IH25" s="32"/>
      <c r="II25" s="32"/>
      <c r="IJ25" s="32"/>
      <c r="IK25" s="32"/>
      <c r="IL25" s="32"/>
      <c r="IM25" s="32"/>
      <c r="IN25" s="32"/>
      <c r="IO25" s="32"/>
    </row>
    <row r="26" spans="1:7" s="47" customFormat="1" ht="75" customHeight="1" outlineLevel="1">
      <c r="A26" s="48" t="s">
        <v>28</v>
      </c>
      <c r="B26" s="1" t="s">
        <v>29</v>
      </c>
      <c r="C26" s="49">
        <f>C27+C32+C33</f>
        <v>336836.7</v>
      </c>
      <c r="D26" s="49">
        <f>D27+D32+D33</f>
        <v>458234</v>
      </c>
      <c r="E26" s="49">
        <f>E27+E32+E33</f>
        <v>308898.39999999997</v>
      </c>
      <c r="F26" s="43">
        <f>E26/C26</f>
        <v>0.9170568408964936</v>
      </c>
      <c r="G26" s="43">
        <f>E26/D26</f>
        <v>0.674106242662046</v>
      </c>
    </row>
    <row r="27" spans="1:7" s="47" customFormat="1" ht="45.75" customHeight="1" outlineLevel="1">
      <c r="A27" s="48" t="s">
        <v>30</v>
      </c>
      <c r="B27" s="1" t="s">
        <v>31</v>
      </c>
      <c r="C27" s="49">
        <f>C28+C29+C30+C31</f>
        <v>336836.7</v>
      </c>
      <c r="D27" s="49">
        <f>D28+D29+D30+D31</f>
        <v>459703.3</v>
      </c>
      <c r="E27" s="49">
        <f>E28+E29+E30+E31</f>
        <v>310367.69999999995</v>
      </c>
      <c r="F27" s="43">
        <f>E27/C27</f>
        <v>0.9214188952688348</v>
      </c>
      <c r="G27" s="43">
        <f>E27/D27</f>
        <v>0.6751478616751282</v>
      </c>
    </row>
    <row r="28" spans="1:249" ht="31.5">
      <c r="A28" s="48" t="s">
        <v>113</v>
      </c>
      <c r="B28" s="48" t="s">
        <v>32</v>
      </c>
      <c r="C28" s="49">
        <v>131709.2</v>
      </c>
      <c r="D28" s="49">
        <v>131709.2</v>
      </c>
      <c r="E28" s="49">
        <v>109681.9</v>
      </c>
      <c r="F28" s="43">
        <f>E28/C28</f>
        <v>0.832758076125282</v>
      </c>
      <c r="G28" s="43">
        <f>E28/D28</f>
        <v>0.832758076125282</v>
      </c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  <c r="AY28" s="47"/>
      <c r="AZ28" s="47"/>
      <c r="BA28" s="47"/>
      <c r="BB28" s="47"/>
      <c r="BC28" s="47"/>
      <c r="BD28" s="47"/>
      <c r="BE28" s="47"/>
      <c r="BF28" s="47"/>
      <c r="BG28" s="47"/>
      <c r="BH28" s="47"/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7"/>
      <c r="CA28" s="47"/>
      <c r="CB28" s="47"/>
      <c r="CC28" s="47"/>
      <c r="CD28" s="47"/>
      <c r="CE28" s="47"/>
      <c r="CF28" s="47"/>
      <c r="CG28" s="47"/>
      <c r="CH28" s="47"/>
      <c r="CI28" s="47"/>
      <c r="CJ28" s="47"/>
      <c r="CK28" s="47"/>
      <c r="CL28" s="47"/>
      <c r="CM28" s="47"/>
      <c r="CN28" s="47"/>
      <c r="CO28" s="47"/>
      <c r="CP28" s="47"/>
      <c r="CQ28" s="47"/>
      <c r="CR28" s="47"/>
      <c r="CS28" s="47"/>
      <c r="CT28" s="47"/>
      <c r="CU28" s="47"/>
      <c r="CV28" s="47"/>
      <c r="CW28" s="47"/>
      <c r="CX28" s="47"/>
      <c r="CY28" s="47"/>
      <c r="CZ28" s="47"/>
      <c r="DA28" s="47"/>
      <c r="DB28" s="47"/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7"/>
      <c r="DN28" s="47"/>
      <c r="DO28" s="47"/>
      <c r="DP28" s="47"/>
      <c r="DQ28" s="47"/>
      <c r="DR28" s="47"/>
      <c r="DS28" s="47"/>
      <c r="DT28" s="47"/>
      <c r="DU28" s="47"/>
      <c r="DV28" s="47"/>
      <c r="DW28" s="47"/>
      <c r="DX28" s="47"/>
      <c r="DY28" s="47"/>
      <c r="DZ28" s="47"/>
      <c r="EA28" s="47"/>
      <c r="EB28" s="47"/>
      <c r="EC28" s="47"/>
      <c r="ED28" s="47"/>
      <c r="EE28" s="47"/>
      <c r="EF28" s="47"/>
      <c r="EG28" s="47"/>
      <c r="EH28" s="47"/>
      <c r="EI28" s="47"/>
      <c r="EJ28" s="47"/>
      <c r="EK28" s="47"/>
      <c r="EL28" s="47"/>
      <c r="EM28" s="47"/>
      <c r="EN28" s="47"/>
      <c r="EO28" s="47"/>
      <c r="EP28" s="47"/>
      <c r="EQ28" s="47"/>
      <c r="ER28" s="47"/>
      <c r="ES28" s="47"/>
      <c r="ET28" s="47"/>
      <c r="EU28" s="47"/>
      <c r="EV28" s="47"/>
      <c r="EW28" s="47"/>
      <c r="EX28" s="47"/>
      <c r="EY28" s="47"/>
      <c r="EZ28" s="47"/>
      <c r="FA28" s="47"/>
      <c r="FB28" s="47"/>
      <c r="FC28" s="47"/>
      <c r="FD28" s="47"/>
      <c r="FE28" s="47"/>
      <c r="FF28" s="47"/>
      <c r="FG28" s="47"/>
      <c r="FH28" s="47"/>
      <c r="FI28" s="47"/>
      <c r="FJ28" s="47"/>
      <c r="FK28" s="47"/>
      <c r="FL28" s="47"/>
      <c r="FM28" s="47"/>
      <c r="FN28" s="47"/>
      <c r="FO28" s="47"/>
      <c r="FP28" s="47"/>
      <c r="FQ28" s="47"/>
      <c r="FR28" s="47"/>
      <c r="FS28" s="47"/>
      <c r="FT28" s="47"/>
      <c r="FU28" s="47"/>
      <c r="FV28" s="47"/>
      <c r="FW28" s="47"/>
      <c r="FX28" s="47"/>
      <c r="FY28" s="47"/>
      <c r="FZ28" s="47"/>
      <c r="GA28" s="47"/>
      <c r="GB28" s="47"/>
      <c r="GC28" s="47"/>
      <c r="GD28" s="47"/>
      <c r="GE28" s="47"/>
      <c r="GF28" s="47"/>
      <c r="GG28" s="47"/>
      <c r="GH28" s="47"/>
      <c r="GI28" s="47"/>
      <c r="GJ28" s="47"/>
      <c r="GK28" s="47"/>
      <c r="GL28" s="47"/>
      <c r="GM28" s="47"/>
      <c r="GN28" s="47"/>
      <c r="GO28" s="47"/>
      <c r="GP28" s="47"/>
      <c r="GQ28" s="47"/>
      <c r="GR28" s="47"/>
      <c r="GS28" s="47"/>
      <c r="GT28" s="47"/>
      <c r="GU28" s="47"/>
      <c r="GV28" s="47"/>
      <c r="GW28" s="47"/>
      <c r="GX28" s="47"/>
      <c r="GY28" s="47"/>
      <c r="GZ28" s="47"/>
      <c r="HA28" s="47"/>
      <c r="HB28" s="47"/>
      <c r="HC28" s="47"/>
      <c r="HD28" s="47"/>
      <c r="HE28" s="47"/>
      <c r="HF28" s="47"/>
      <c r="HG28" s="47"/>
      <c r="HH28" s="47"/>
      <c r="HI28" s="47"/>
      <c r="HJ28" s="47"/>
      <c r="HK28" s="47"/>
      <c r="HL28" s="47"/>
      <c r="HM28" s="47"/>
      <c r="HN28" s="47"/>
      <c r="HO28" s="47"/>
      <c r="HP28" s="47"/>
      <c r="HQ28" s="47"/>
      <c r="HR28" s="47"/>
      <c r="HS28" s="47"/>
      <c r="HT28" s="47"/>
      <c r="HU28" s="47"/>
      <c r="HV28" s="47"/>
      <c r="HW28" s="47"/>
      <c r="HX28" s="47"/>
      <c r="HY28" s="47"/>
      <c r="HZ28" s="47"/>
      <c r="IA28" s="47"/>
      <c r="IB28" s="47"/>
      <c r="IC28" s="47"/>
      <c r="ID28" s="47"/>
      <c r="IE28" s="47"/>
      <c r="IF28" s="47"/>
      <c r="IG28" s="47"/>
      <c r="IH28" s="47"/>
      <c r="II28" s="47"/>
      <c r="IJ28" s="47"/>
      <c r="IK28" s="47"/>
      <c r="IL28" s="47"/>
      <c r="IM28" s="47"/>
      <c r="IN28" s="47"/>
      <c r="IO28" s="47"/>
    </row>
    <row r="29" spans="1:249" ht="47.25">
      <c r="A29" s="48" t="s">
        <v>114</v>
      </c>
      <c r="B29" s="48" t="s">
        <v>33</v>
      </c>
      <c r="C29" s="49">
        <v>3410</v>
      </c>
      <c r="D29" s="49">
        <v>110910.1</v>
      </c>
      <c r="E29" s="49">
        <v>18610.1</v>
      </c>
      <c r="F29" s="43" t="s">
        <v>14</v>
      </c>
      <c r="G29" s="43">
        <f>E29/D29</f>
        <v>0.16779445695207199</v>
      </c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7"/>
      <c r="CA29" s="47"/>
      <c r="CB29" s="47"/>
      <c r="CC29" s="47"/>
      <c r="CD29" s="47"/>
      <c r="CE29" s="47"/>
      <c r="CF29" s="47"/>
      <c r="CG29" s="47"/>
      <c r="CH29" s="47"/>
      <c r="CI29" s="47"/>
      <c r="CJ29" s="47"/>
      <c r="CK29" s="47"/>
      <c r="CL29" s="47"/>
      <c r="CM29" s="47"/>
      <c r="CN29" s="47"/>
      <c r="CO29" s="47"/>
      <c r="CP29" s="47"/>
      <c r="CQ29" s="47"/>
      <c r="CR29" s="47"/>
      <c r="CS29" s="47"/>
      <c r="CT29" s="47"/>
      <c r="CU29" s="47"/>
      <c r="CV29" s="47"/>
      <c r="CW29" s="47"/>
      <c r="CX29" s="47"/>
      <c r="CY29" s="47"/>
      <c r="CZ29" s="47"/>
      <c r="DA29" s="47"/>
      <c r="DB29" s="47"/>
      <c r="DC29" s="47"/>
      <c r="DD29" s="47"/>
      <c r="DE29" s="47"/>
      <c r="DF29" s="47"/>
      <c r="DG29" s="47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7"/>
      <c r="EC29" s="47"/>
      <c r="ED29" s="47"/>
      <c r="EE29" s="47"/>
      <c r="EF29" s="47"/>
      <c r="EG29" s="47"/>
      <c r="EH29" s="47"/>
      <c r="EI29" s="47"/>
      <c r="EJ29" s="47"/>
      <c r="EK29" s="47"/>
      <c r="EL29" s="47"/>
      <c r="EM29" s="47"/>
      <c r="EN29" s="47"/>
      <c r="EO29" s="47"/>
      <c r="EP29" s="47"/>
      <c r="EQ29" s="47"/>
      <c r="ER29" s="47"/>
      <c r="ES29" s="47"/>
      <c r="ET29" s="47"/>
      <c r="EU29" s="47"/>
      <c r="EV29" s="47"/>
      <c r="EW29" s="47"/>
      <c r="EX29" s="47"/>
      <c r="EY29" s="47"/>
      <c r="EZ29" s="47"/>
      <c r="FA29" s="47"/>
      <c r="FB29" s="47"/>
      <c r="FC29" s="47"/>
      <c r="FD29" s="47"/>
      <c r="FE29" s="47"/>
      <c r="FF29" s="47"/>
      <c r="FG29" s="47"/>
      <c r="FH29" s="47"/>
      <c r="FI29" s="47"/>
      <c r="FJ29" s="47"/>
      <c r="FK29" s="47"/>
      <c r="FL29" s="47"/>
      <c r="FM29" s="47"/>
      <c r="FN29" s="47"/>
      <c r="FO29" s="47"/>
      <c r="FP29" s="47"/>
      <c r="FQ29" s="47"/>
      <c r="FR29" s="47"/>
      <c r="FS29" s="47"/>
      <c r="FT29" s="47"/>
      <c r="FU29" s="47"/>
      <c r="FV29" s="47"/>
      <c r="FW29" s="47"/>
      <c r="FX29" s="47"/>
      <c r="FY29" s="47"/>
      <c r="FZ29" s="47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47"/>
      <c r="GR29" s="47"/>
      <c r="GS29" s="47"/>
      <c r="GT29" s="47"/>
      <c r="GU29" s="47"/>
      <c r="GV29" s="47"/>
      <c r="GW29" s="47"/>
      <c r="GX29" s="47"/>
      <c r="GY29" s="47"/>
      <c r="GZ29" s="47"/>
      <c r="HA29" s="47"/>
      <c r="HB29" s="47"/>
      <c r="HC29" s="47"/>
      <c r="HD29" s="47"/>
      <c r="HE29" s="47"/>
      <c r="HF29" s="47"/>
      <c r="HG29" s="47"/>
      <c r="HH29" s="47"/>
      <c r="HI29" s="47"/>
      <c r="HJ29" s="47"/>
      <c r="HK29" s="47"/>
      <c r="HL29" s="47"/>
      <c r="HM29" s="47"/>
      <c r="HN29" s="47"/>
      <c r="HO29" s="47"/>
      <c r="HP29" s="47"/>
      <c r="HQ29" s="47"/>
      <c r="HR29" s="47"/>
      <c r="HS29" s="47"/>
      <c r="HT29" s="47"/>
      <c r="HU29" s="47"/>
      <c r="HV29" s="47"/>
      <c r="HW29" s="47"/>
      <c r="HX29" s="47"/>
      <c r="HY29" s="47"/>
      <c r="HZ29" s="47"/>
      <c r="IA29" s="47"/>
      <c r="IB29" s="47"/>
      <c r="IC29" s="47"/>
      <c r="ID29" s="47"/>
      <c r="IE29" s="47"/>
      <c r="IF29" s="47"/>
      <c r="IG29" s="47"/>
      <c r="IH29" s="47"/>
      <c r="II29" s="47"/>
      <c r="IJ29" s="47"/>
      <c r="IK29" s="47"/>
      <c r="IL29" s="47"/>
      <c r="IM29" s="47"/>
      <c r="IN29" s="47"/>
      <c r="IO29" s="47"/>
    </row>
    <row r="30" spans="1:249" ht="47.25">
      <c r="A30" s="48" t="s">
        <v>115</v>
      </c>
      <c r="B30" s="48" t="s">
        <v>34</v>
      </c>
      <c r="C30" s="49">
        <v>201177.5</v>
      </c>
      <c r="D30" s="49">
        <v>199876.3</v>
      </c>
      <c r="E30" s="49">
        <v>166686.6</v>
      </c>
      <c r="F30" s="43">
        <f>E30/C30</f>
        <v>0.8285548831255981</v>
      </c>
      <c r="G30" s="43">
        <f>E30/D30</f>
        <v>0.8339487973311493</v>
      </c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  <c r="AY30" s="47"/>
      <c r="AZ30" s="47"/>
      <c r="BA30" s="47"/>
      <c r="BB30" s="47"/>
      <c r="BC30" s="47"/>
      <c r="BD30" s="47"/>
      <c r="BE30" s="47"/>
      <c r="BF30" s="47"/>
      <c r="BG30" s="47"/>
      <c r="BH30" s="47"/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7"/>
      <c r="CA30" s="47"/>
      <c r="CB30" s="47"/>
      <c r="CC30" s="47"/>
      <c r="CD30" s="47"/>
      <c r="CE30" s="47"/>
      <c r="CF30" s="47"/>
      <c r="CG30" s="47"/>
      <c r="CH30" s="47"/>
      <c r="CI30" s="47"/>
      <c r="CJ30" s="47"/>
      <c r="CK30" s="47"/>
      <c r="CL30" s="47"/>
      <c r="CM30" s="47"/>
      <c r="CN30" s="47"/>
      <c r="CO30" s="47"/>
      <c r="CP30" s="47"/>
      <c r="CQ30" s="47"/>
      <c r="CR30" s="47"/>
      <c r="CS30" s="47"/>
      <c r="CT30" s="47"/>
      <c r="CU30" s="47"/>
      <c r="CV30" s="47"/>
      <c r="CW30" s="47"/>
      <c r="CX30" s="47"/>
      <c r="CY30" s="47"/>
      <c r="CZ30" s="47"/>
      <c r="DA30" s="47"/>
      <c r="DB30" s="47"/>
      <c r="DC30" s="47"/>
      <c r="DD30" s="47"/>
      <c r="DE30" s="47"/>
      <c r="DF30" s="47"/>
      <c r="DG30" s="47"/>
      <c r="DH30" s="47"/>
      <c r="DI30" s="47"/>
      <c r="DJ30" s="47"/>
      <c r="DK30" s="47"/>
      <c r="DL30" s="47"/>
      <c r="DM30" s="47"/>
      <c r="DN30" s="47"/>
      <c r="DO30" s="47"/>
      <c r="DP30" s="47"/>
      <c r="DQ30" s="47"/>
      <c r="DR30" s="47"/>
      <c r="DS30" s="47"/>
      <c r="DT30" s="47"/>
      <c r="DU30" s="47"/>
      <c r="DV30" s="47"/>
      <c r="DW30" s="47"/>
      <c r="DX30" s="47"/>
      <c r="DY30" s="47"/>
      <c r="DZ30" s="47"/>
      <c r="EA30" s="47"/>
      <c r="EB30" s="47"/>
      <c r="EC30" s="47"/>
      <c r="ED30" s="47"/>
      <c r="EE30" s="47"/>
      <c r="EF30" s="47"/>
      <c r="EG30" s="47"/>
      <c r="EH30" s="47"/>
      <c r="EI30" s="47"/>
      <c r="EJ30" s="47"/>
      <c r="EK30" s="47"/>
      <c r="EL30" s="47"/>
      <c r="EM30" s="47"/>
      <c r="EN30" s="47"/>
      <c r="EO30" s="47"/>
      <c r="EP30" s="47"/>
      <c r="EQ30" s="47"/>
      <c r="ER30" s="47"/>
      <c r="ES30" s="47"/>
      <c r="ET30" s="47"/>
      <c r="EU30" s="47"/>
      <c r="EV30" s="47"/>
      <c r="EW30" s="47"/>
      <c r="EX30" s="47"/>
      <c r="EY30" s="47"/>
      <c r="EZ30" s="47"/>
      <c r="FA30" s="47"/>
      <c r="FB30" s="47"/>
      <c r="FC30" s="47"/>
      <c r="FD30" s="47"/>
      <c r="FE30" s="47"/>
      <c r="FF30" s="47"/>
      <c r="FG30" s="47"/>
      <c r="FH30" s="47"/>
      <c r="FI30" s="47"/>
      <c r="FJ30" s="47"/>
      <c r="FK30" s="47"/>
      <c r="FL30" s="47"/>
      <c r="FM30" s="47"/>
      <c r="FN30" s="47"/>
      <c r="FO30" s="47"/>
      <c r="FP30" s="47"/>
      <c r="FQ30" s="47"/>
      <c r="FR30" s="47"/>
      <c r="FS30" s="47"/>
      <c r="FT30" s="47"/>
      <c r="FU30" s="47"/>
      <c r="FV30" s="47"/>
      <c r="FW30" s="47"/>
      <c r="FX30" s="47"/>
      <c r="FY30" s="47"/>
      <c r="FZ30" s="47"/>
      <c r="GA30" s="47"/>
      <c r="GB30" s="47"/>
      <c r="GC30" s="47"/>
      <c r="GD30" s="47"/>
      <c r="GE30" s="47"/>
      <c r="GF30" s="47"/>
      <c r="GG30" s="47"/>
      <c r="GH30" s="47"/>
      <c r="GI30" s="47"/>
      <c r="GJ30" s="47"/>
      <c r="GK30" s="47"/>
      <c r="GL30" s="47"/>
      <c r="GM30" s="47"/>
      <c r="GN30" s="47"/>
      <c r="GO30" s="47"/>
      <c r="GP30" s="47"/>
      <c r="GQ30" s="47"/>
      <c r="GR30" s="47"/>
      <c r="GS30" s="47"/>
      <c r="GT30" s="47"/>
      <c r="GU30" s="47"/>
      <c r="GV30" s="47"/>
      <c r="GW30" s="47"/>
      <c r="GX30" s="47"/>
      <c r="GY30" s="47"/>
      <c r="GZ30" s="47"/>
      <c r="HA30" s="47"/>
      <c r="HB30" s="47"/>
      <c r="HC30" s="47"/>
      <c r="HD30" s="47"/>
      <c r="HE30" s="47"/>
      <c r="HF30" s="47"/>
      <c r="HG30" s="47"/>
      <c r="HH30" s="47"/>
      <c r="HI30" s="47"/>
      <c r="HJ30" s="47"/>
      <c r="HK30" s="47"/>
      <c r="HL30" s="47"/>
      <c r="HM30" s="47"/>
      <c r="HN30" s="47"/>
      <c r="HO30" s="47"/>
      <c r="HP30" s="47"/>
      <c r="HQ30" s="47"/>
      <c r="HR30" s="47"/>
      <c r="HS30" s="47"/>
      <c r="HT30" s="47"/>
      <c r="HU30" s="47"/>
      <c r="HV30" s="47"/>
      <c r="HW30" s="47"/>
      <c r="HX30" s="47"/>
      <c r="HY30" s="47"/>
      <c r="HZ30" s="47"/>
      <c r="IA30" s="47"/>
      <c r="IB30" s="47"/>
      <c r="IC30" s="47"/>
      <c r="ID30" s="47"/>
      <c r="IE30" s="47"/>
      <c r="IF30" s="47"/>
      <c r="IG30" s="47"/>
      <c r="IH30" s="47"/>
      <c r="II30" s="47"/>
      <c r="IJ30" s="47"/>
      <c r="IK30" s="47"/>
      <c r="IL30" s="47"/>
      <c r="IM30" s="47"/>
      <c r="IN30" s="47"/>
      <c r="IO30" s="47"/>
    </row>
    <row r="31" spans="1:249" ht="15.75">
      <c r="A31" s="48" t="s">
        <v>116</v>
      </c>
      <c r="B31" s="48" t="s">
        <v>57</v>
      </c>
      <c r="C31" s="49">
        <v>540</v>
      </c>
      <c r="D31" s="49">
        <v>17207.7</v>
      </c>
      <c r="E31" s="49">
        <v>15389.1</v>
      </c>
      <c r="F31" s="43" t="s">
        <v>14</v>
      </c>
      <c r="G31" s="42">
        <f>E31/D31</f>
        <v>0.8943147544413257</v>
      </c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  <c r="AY31" s="47"/>
      <c r="AZ31" s="47"/>
      <c r="BA31" s="47"/>
      <c r="BB31" s="47"/>
      <c r="BC31" s="47"/>
      <c r="BD31" s="47"/>
      <c r="BE31" s="47"/>
      <c r="BF31" s="47"/>
      <c r="BG31" s="47"/>
      <c r="BH31" s="47"/>
      <c r="BI31" s="47"/>
      <c r="BJ31" s="47"/>
      <c r="BK31" s="47"/>
      <c r="BL31" s="47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7"/>
      <c r="CA31" s="47"/>
      <c r="CB31" s="47"/>
      <c r="CC31" s="47"/>
      <c r="CD31" s="47"/>
      <c r="CE31" s="47"/>
      <c r="CF31" s="47"/>
      <c r="CG31" s="47"/>
      <c r="CH31" s="47"/>
      <c r="CI31" s="47"/>
      <c r="CJ31" s="47"/>
      <c r="CK31" s="47"/>
      <c r="CL31" s="47"/>
      <c r="CM31" s="47"/>
      <c r="CN31" s="47"/>
      <c r="CO31" s="47"/>
      <c r="CP31" s="47"/>
      <c r="CQ31" s="47"/>
      <c r="CR31" s="47"/>
      <c r="CS31" s="47"/>
      <c r="CT31" s="47"/>
      <c r="CU31" s="47"/>
      <c r="CV31" s="47"/>
      <c r="CW31" s="47"/>
      <c r="CX31" s="47"/>
      <c r="CY31" s="47"/>
      <c r="CZ31" s="47"/>
      <c r="DA31" s="47"/>
      <c r="DB31" s="47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7"/>
      <c r="DN31" s="47"/>
      <c r="DO31" s="47"/>
      <c r="DP31" s="47"/>
      <c r="DQ31" s="47"/>
      <c r="DR31" s="47"/>
      <c r="DS31" s="47"/>
      <c r="DT31" s="47"/>
      <c r="DU31" s="47"/>
      <c r="DV31" s="47"/>
      <c r="DW31" s="47"/>
      <c r="DX31" s="47"/>
      <c r="DY31" s="47"/>
      <c r="DZ31" s="47"/>
      <c r="EA31" s="47"/>
      <c r="EB31" s="47"/>
      <c r="EC31" s="47"/>
      <c r="ED31" s="47"/>
      <c r="EE31" s="47"/>
      <c r="EF31" s="47"/>
      <c r="EG31" s="47"/>
      <c r="EH31" s="47"/>
      <c r="EI31" s="47"/>
      <c r="EJ31" s="47"/>
      <c r="EK31" s="47"/>
      <c r="EL31" s="47"/>
      <c r="EM31" s="47"/>
      <c r="EN31" s="47"/>
      <c r="EO31" s="47"/>
      <c r="EP31" s="47"/>
      <c r="EQ31" s="47"/>
      <c r="ER31" s="47"/>
      <c r="ES31" s="47"/>
      <c r="ET31" s="47"/>
      <c r="EU31" s="47"/>
      <c r="EV31" s="47"/>
      <c r="EW31" s="47"/>
      <c r="EX31" s="47"/>
      <c r="EY31" s="47"/>
      <c r="EZ31" s="47"/>
      <c r="FA31" s="47"/>
      <c r="FB31" s="47"/>
      <c r="FC31" s="47"/>
      <c r="FD31" s="47"/>
      <c r="FE31" s="47"/>
      <c r="FF31" s="47"/>
      <c r="FG31" s="47"/>
      <c r="FH31" s="47"/>
      <c r="FI31" s="47"/>
      <c r="FJ31" s="47"/>
      <c r="FK31" s="47"/>
      <c r="FL31" s="47"/>
      <c r="FM31" s="47"/>
      <c r="FN31" s="47"/>
      <c r="FO31" s="47"/>
      <c r="FP31" s="47"/>
      <c r="FQ31" s="47"/>
      <c r="FR31" s="47"/>
      <c r="FS31" s="47"/>
      <c r="FT31" s="47"/>
      <c r="FU31" s="47"/>
      <c r="FV31" s="47"/>
      <c r="FW31" s="47"/>
      <c r="FX31" s="47"/>
      <c r="FY31" s="47"/>
      <c r="FZ31" s="47"/>
      <c r="GA31" s="47"/>
      <c r="GB31" s="47"/>
      <c r="GC31" s="47"/>
      <c r="GD31" s="47"/>
      <c r="GE31" s="47"/>
      <c r="GF31" s="47"/>
      <c r="GG31" s="47"/>
      <c r="GH31" s="47"/>
      <c r="GI31" s="47"/>
      <c r="GJ31" s="47"/>
      <c r="GK31" s="47"/>
      <c r="GL31" s="47"/>
      <c r="GM31" s="47"/>
      <c r="GN31" s="47"/>
      <c r="GO31" s="47"/>
      <c r="GP31" s="47"/>
      <c r="GQ31" s="47"/>
      <c r="GR31" s="47"/>
      <c r="GS31" s="47"/>
      <c r="GT31" s="47"/>
      <c r="GU31" s="47"/>
      <c r="GV31" s="47"/>
      <c r="GW31" s="47"/>
      <c r="GX31" s="47"/>
      <c r="GY31" s="47"/>
      <c r="GZ31" s="47"/>
      <c r="HA31" s="47"/>
      <c r="HB31" s="47"/>
      <c r="HC31" s="47"/>
      <c r="HD31" s="47"/>
      <c r="HE31" s="47"/>
      <c r="HF31" s="47"/>
      <c r="HG31" s="47"/>
      <c r="HH31" s="47"/>
      <c r="HI31" s="47"/>
      <c r="HJ31" s="47"/>
      <c r="HK31" s="47"/>
      <c r="HL31" s="47"/>
      <c r="HM31" s="47"/>
      <c r="HN31" s="47"/>
      <c r="HO31" s="47"/>
      <c r="HP31" s="47"/>
      <c r="HQ31" s="47"/>
      <c r="HR31" s="47"/>
      <c r="HS31" s="47"/>
      <c r="HT31" s="47"/>
      <c r="HU31" s="47"/>
      <c r="HV31" s="47"/>
      <c r="HW31" s="47"/>
      <c r="HX31" s="47"/>
      <c r="HY31" s="47"/>
      <c r="HZ31" s="47"/>
      <c r="IA31" s="47"/>
      <c r="IB31" s="47"/>
      <c r="IC31" s="47"/>
      <c r="ID31" s="47"/>
      <c r="IE31" s="47"/>
      <c r="IF31" s="47"/>
      <c r="IG31" s="47"/>
      <c r="IH31" s="47"/>
      <c r="II31" s="47"/>
      <c r="IJ31" s="47"/>
      <c r="IK31" s="47"/>
      <c r="IL31" s="47"/>
      <c r="IM31" s="47"/>
      <c r="IN31" s="47"/>
      <c r="IO31" s="47"/>
    </row>
    <row r="32" spans="1:249" ht="47.25">
      <c r="A32" s="48" t="s">
        <v>120</v>
      </c>
      <c r="B32" s="50" t="s">
        <v>112</v>
      </c>
      <c r="C32" s="86"/>
      <c r="D32" s="87"/>
      <c r="E32" s="88"/>
      <c r="F32" s="77"/>
      <c r="G32" s="89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47"/>
      <c r="CC32" s="47"/>
      <c r="CD32" s="47"/>
      <c r="CE32" s="47"/>
      <c r="CF32" s="47"/>
      <c r="CG32" s="47"/>
      <c r="CH32" s="47"/>
      <c r="CI32" s="47"/>
      <c r="CJ32" s="47"/>
      <c r="CK32" s="47"/>
      <c r="CL32" s="47"/>
      <c r="CM32" s="47"/>
      <c r="CN32" s="47"/>
      <c r="CO32" s="47"/>
      <c r="CP32" s="47"/>
      <c r="CQ32" s="47"/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7"/>
      <c r="DF32" s="47"/>
      <c r="DG32" s="47"/>
      <c r="DH32" s="47"/>
      <c r="DI32" s="47"/>
      <c r="DJ32" s="47"/>
      <c r="DK32" s="47"/>
      <c r="DL32" s="47"/>
      <c r="DM32" s="47"/>
      <c r="DN32" s="47"/>
      <c r="DO32" s="47"/>
      <c r="DP32" s="47"/>
      <c r="DQ32" s="47"/>
      <c r="DR32" s="47"/>
      <c r="DS32" s="47"/>
      <c r="DT32" s="47"/>
      <c r="DU32" s="47"/>
      <c r="DV32" s="47"/>
      <c r="DW32" s="47"/>
      <c r="DX32" s="47"/>
      <c r="DY32" s="47"/>
      <c r="DZ32" s="47"/>
      <c r="EA32" s="47"/>
      <c r="EB32" s="47"/>
      <c r="EC32" s="47"/>
      <c r="ED32" s="47"/>
      <c r="EE32" s="47"/>
      <c r="EF32" s="47"/>
      <c r="EG32" s="47"/>
      <c r="EH32" s="47"/>
      <c r="EI32" s="47"/>
      <c r="EJ32" s="47"/>
      <c r="EK32" s="47"/>
      <c r="EL32" s="47"/>
      <c r="EM32" s="47"/>
      <c r="EN32" s="47"/>
      <c r="EO32" s="47"/>
      <c r="EP32" s="47"/>
      <c r="EQ32" s="47"/>
      <c r="ER32" s="47"/>
      <c r="ES32" s="47"/>
      <c r="ET32" s="47"/>
      <c r="EU32" s="47"/>
      <c r="EV32" s="47"/>
      <c r="EW32" s="47"/>
      <c r="EX32" s="47"/>
      <c r="EY32" s="47"/>
      <c r="EZ32" s="47"/>
      <c r="FA32" s="47"/>
      <c r="FB32" s="47"/>
      <c r="FC32" s="47"/>
      <c r="FD32" s="47"/>
      <c r="FE32" s="47"/>
      <c r="FF32" s="47"/>
      <c r="FG32" s="47"/>
      <c r="FH32" s="47"/>
      <c r="FI32" s="47"/>
      <c r="FJ32" s="47"/>
      <c r="FK32" s="47"/>
      <c r="FL32" s="47"/>
      <c r="FM32" s="47"/>
      <c r="FN32" s="47"/>
      <c r="FO32" s="47"/>
      <c r="FP32" s="47"/>
      <c r="FQ32" s="47"/>
      <c r="FR32" s="47"/>
      <c r="FS32" s="47"/>
      <c r="FT32" s="47"/>
      <c r="FU32" s="47"/>
      <c r="FV32" s="47"/>
      <c r="FW32" s="47"/>
      <c r="FX32" s="47"/>
      <c r="FY32" s="47"/>
      <c r="FZ32" s="47"/>
      <c r="GA32" s="47"/>
      <c r="GB32" s="47"/>
      <c r="GC32" s="47"/>
      <c r="GD32" s="47"/>
      <c r="GE32" s="47"/>
      <c r="GF32" s="47"/>
      <c r="GG32" s="47"/>
      <c r="GH32" s="47"/>
      <c r="GI32" s="47"/>
      <c r="GJ32" s="47"/>
      <c r="GK32" s="47"/>
      <c r="GL32" s="47"/>
      <c r="GM32" s="47"/>
      <c r="GN32" s="47"/>
      <c r="GO32" s="47"/>
      <c r="GP32" s="47"/>
      <c r="GQ32" s="47"/>
      <c r="GR32" s="47"/>
      <c r="GS32" s="47"/>
      <c r="GT32" s="47"/>
      <c r="GU32" s="47"/>
      <c r="GV32" s="47"/>
      <c r="GW32" s="47"/>
      <c r="GX32" s="47"/>
      <c r="GY32" s="47"/>
      <c r="GZ32" s="47"/>
      <c r="HA32" s="47"/>
      <c r="HB32" s="47"/>
      <c r="HC32" s="47"/>
      <c r="HD32" s="47"/>
      <c r="HE32" s="47"/>
      <c r="HF32" s="47"/>
      <c r="HG32" s="47"/>
      <c r="HH32" s="47"/>
      <c r="HI32" s="47"/>
      <c r="HJ32" s="47"/>
      <c r="HK32" s="47"/>
      <c r="HL32" s="47"/>
      <c r="HM32" s="47"/>
      <c r="HN32" s="47"/>
      <c r="HO32" s="47"/>
      <c r="HP32" s="47"/>
      <c r="HQ32" s="47"/>
      <c r="HR32" s="47"/>
      <c r="HS32" s="47"/>
      <c r="HT32" s="47"/>
      <c r="HU32" s="47"/>
      <c r="HV32" s="47"/>
      <c r="HW32" s="47"/>
      <c r="HX32" s="47"/>
      <c r="HY32" s="47"/>
      <c r="HZ32" s="47"/>
      <c r="IA32" s="47"/>
      <c r="IB32" s="47"/>
      <c r="IC32" s="47"/>
      <c r="ID32" s="47"/>
      <c r="IE32" s="47"/>
      <c r="IF32" s="47"/>
      <c r="IG32" s="47"/>
      <c r="IH32" s="47"/>
      <c r="II32" s="47"/>
      <c r="IJ32" s="47"/>
      <c r="IK32" s="47"/>
      <c r="IL32" s="47"/>
      <c r="IM32" s="47"/>
      <c r="IN32" s="47"/>
      <c r="IO32" s="47"/>
    </row>
    <row r="33" spans="1:249" ht="31.5">
      <c r="A33" s="48" t="s">
        <v>109</v>
      </c>
      <c r="B33" s="50" t="s">
        <v>60</v>
      </c>
      <c r="C33" s="49"/>
      <c r="D33" s="76">
        <v>-1469.3</v>
      </c>
      <c r="E33" s="76">
        <v>-1469.3</v>
      </c>
      <c r="F33" s="77"/>
      <c r="G33" s="75">
        <f>E33/D33</f>
        <v>1</v>
      </c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  <c r="BA33" s="47"/>
      <c r="BB33" s="47"/>
      <c r="BC33" s="47"/>
      <c r="BD33" s="47"/>
      <c r="BE33" s="47"/>
      <c r="BF33" s="47"/>
      <c r="BG33" s="47"/>
      <c r="BH33" s="47"/>
      <c r="BI33" s="47"/>
      <c r="BJ33" s="47"/>
      <c r="BK33" s="47"/>
      <c r="BL33" s="47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47"/>
      <c r="CC33" s="47"/>
      <c r="CD33" s="47"/>
      <c r="CE33" s="47"/>
      <c r="CF33" s="47"/>
      <c r="CG33" s="47"/>
      <c r="CH33" s="47"/>
      <c r="CI33" s="47"/>
      <c r="CJ33" s="47"/>
      <c r="CK33" s="47"/>
      <c r="CL33" s="47"/>
      <c r="CM33" s="47"/>
      <c r="CN33" s="47"/>
      <c r="CO33" s="47"/>
      <c r="CP33" s="47"/>
      <c r="CQ33" s="47"/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7"/>
      <c r="DF33" s="47"/>
      <c r="DG33" s="47"/>
      <c r="DH33" s="47"/>
      <c r="DI33" s="47"/>
      <c r="DJ33" s="47"/>
      <c r="DK33" s="47"/>
      <c r="DL33" s="47"/>
      <c r="DM33" s="47"/>
      <c r="DN33" s="47"/>
      <c r="DO33" s="47"/>
      <c r="DP33" s="47"/>
      <c r="DQ33" s="47"/>
      <c r="DR33" s="47"/>
      <c r="DS33" s="47"/>
      <c r="DT33" s="47"/>
      <c r="DU33" s="47"/>
      <c r="DV33" s="47"/>
      <c r="DW33" s="47"/>
      <c r="DX33" s="47"/>
      <c r="DY33" s="47"/>
      <c r="DZ33" s="47"/>
      <c r="EA33" s="47"/>
      <c r="EB33" s="47"/>
      <c r="EC33" s="47"/>
      <c r="ED33" s="47"/>
      <c r="EE33" s="47"/>
      <c r="EF33" s="47"/>
      <c r="EG33" s="47"/>
      <c r="EH33" s="47"/>
      <c r="EI33" s="47"/>
      <c r="EJ33" s="47"/>
      <c r="EK33" s="47"/>
      <c r="EL33" s="47"/>
      <c r="EM33" s="47"/>
      <c r="EN33" s="47"/>
      <c r="EO33" s="47"/>
      <c r="EP33" s="47"/>
      <c r="EQ33" s="47"/>
      <c r="ER33" s="47"/>
      <c r="ES33" s="47"/>
      <c r="ET33" s="47"/>
      <c r="EU33" s="47"/>
      <c r="EV33" s="47"/>
      <c r="EW33" s="47"/>
      <c r="EX33" s="47"/>
      <c r="EY33" s="47"/>
      <c r="EZ33" s="47"/>
      <c r="FA33" s="47"/>
      <c r="FB33" s="47"/>
      <c r="FC33" s="47"/>
      <c r="FD33" s="47"/>
      <c r="FE33" s="47"/>
      <c r="FF33" s="47"/>
      <c r="FG33" s="47"/>
      <c r="FH33" s="47"/>
      <c r="FI33" s="47"/>
      <c r="FJ33" s="47"/>
      <c r="FK33" s="47"/>
      <c r="FL33" s="47"/>
      <c r="FM33" s="47"/>
      <c r="FN33" s="47"/>
      <c r="FO33" s="47"/>
      <c r="FP33" s="47"/>
      <c r="FQ33" s="47"/>
      <c r="FR33" s="47"/>
      <c r="FS33" s="47"/>
      <c r="FT33" s="47"/>
      <c r="FU33" s="47"/>
      <c r="FV33" s="47"/>
      <c r="FW33" s="47"/>
      <c r="FX33" s="47"/>
      <c r="FY33" s="47"/>
      <c r="FZ33" s="47"/>
      <c r="GA33" s="47"/>
      <c r="GB33" s="47"/>
      <c r="GC33" s="47"/>
      <c r="GD33" s="47"/>
      <c r="GE33" s="47"/>
      <c r="GF33" s="47"/>
      <c r="GG33" s="47"/>
      <c r="GH33" s="47"/>
      <c r="GI33" s="47"/>
      <c r="GJ33" s="47"/>
      <c r="GK33" s="47"/>
      <c r="GL33" s="47"/>
      <c r="GM33" s="47"/>
      <c r="GN33" s="47"/>
      <c r="GO33" s="47"/>
      <c r="GP33" s="47"/>
      <c r="GQ33" s="47"/>
      <c r="GR33" s="47"/>
      <c r="GS33" s="47"/>
      <c r="GT33" s="47"/>
      <c r="GU33" s="47"/>
      <c r="GV33" s="47"/>
      <c r="GW33" s="47"/>
      <c r="GX33" s="47"/>
      <c r="GY33" s="47"/>
      <c r="GZ33" s="47"/>
      <c r="HA33" s="47"/>
      <c r="HB33" s="47"/>
      <c r="HC33" s="47"/>
      <c r="HD33" s="47"/>
      <c r="HE33" s="47"/>
      <c r="HF33" s="47"/>
      <c r="HG33" s="47"/>
      <c r="HH33" s="47"/>
      <c r="HI33" s="47"/>
      <c r="HJ33" s="47"/>
      <c r="HK33" s="47"/>
      <c r="HL33" s="47"/>
      <c r="HM33" s="47"/>
      <c r="HN33" s="47"/>
      <c r="HO33" s="47"/>
      <c r="HP33" s="47"/>
      <c r="HQ33" s="47"/>
      <c r="HR33" s="47"/>
      <c r="HS33" s="47"/>
      <c r="HT33" s="47"/>
      <c r="HU33" s="47"/>
      <c r="HV33" s="47"/>
      <c r="HW33" s="47"/>
      <c r="HX33" s="47"/>
      <c r="HY33" s="47"/>
      <c r="HZ33" s="47"/>
      <c r="IA33" s="47"/>
      <c r="IB33" s="47"/>
      <c r="IC33" s="47"/>
      <c r="ID33" s="47"/>
      <c r="IE33" s="47"/>
      <c r="IF33" s="47"/>
      <c r="IG33" s="47"/>
      <c r="IH33" s="47"/>
      <c r="II33" s="47"/>
      <c r="IJ33" s="47"/>
      <c r="IK33" s="47"/>
      <c r="IL33" s="47"/>
      <c r="IM33" s="47"/>
      <c r="IN33" s="47"/>
      <c r="IO33" s="47"/>
    </row>
    <row r="34" spans="1:249" ht="15.75">
      <c r="A34" s="104" t="s">
        <v>35</v>
      </c>
      <c r="B34" s="105"/>
      <c r="C34" s="49">
        <f>C25+C26</f>
        <v>485467.7</v>
      </c>
      <c r="D34" s="49">
        <f>D25+D26</f>
        <v>618293.9</v>
      </c>
      <c r="E34" s="49">
        <f>E25+E26</f>
        <v>419440.29999999993</v>
      </c>
      <c r="F34" s="75">
        <f>E34/C34</f>
        <v>0.8639921873278077</v>
      </c>
      <c r="G34" s="75">
        <f>E34/D34</f>
        <v>0.6783833707562049</v>
      </c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</row>
  </sheetData>
  <sheetProtection/>
  <mergeCells count="7">
    <mergeCell ref="A34:B34"/>
    <mergeCell ref="A11:B11"/>
    <mergeCell ref="A25:B25"/>
    <mergeCell ref="A24:B24"/>
    <mergeCell ref="A1:E1"/>
    <mergeCell ref="A2:E2"/>
    <mergeCell ref="A3:E3"/>
  </mergeCells>
  <printOptions/>
  <pageMargins left="0.24" right="0.17" top="0.17" bottom="0.17" header="0.17" footer="0.17"/>
  <pageSetup fitToHeight="2" fitToWidth="1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O448"/>
  <sheetViews>
    <sheetView zoomScalePageLayoutView="0" workbookViewId="0" topLeftCell="A1">
      <selection activeCell="Q87" sqref="Q87"/>
    </sheetView>
  </sheetViews>
  <sheetFormatPr defaultColWidth="9.00390625" defaultRowHeight="12.75" outlineLevelCol="1"/>
  <cols>
    <col min="1" max="1" width="25.125" style="60" customWidth="1"/>
    <col min="2" max="2" width="31.00390625" style="60" customWidth="1"/>
    <col min="3" max="4" width="14.875" style="60" customWidth="1"/>
    <col min="5" max="5" width="13.00390625" style="60" customWidth="1"/>
    <col min="6" max="6" width="13.625" style="60" hidden="1" customWidth="1" outlineLevel="1"/>
    <col min="7" max="7" width="14.375" style="60" hidden="1" customWidth="1" outlineLevel="1"/>
    <col min="8" max="8" width="13.125" style="60" hidden="1" customWidth="1" collapsed="1"/>
    <col min="9" max="9" width="13.125" style="60" hidden="1" customWidth="1"/>
    <col min="10" max="11" width="13.125" style="60" customWidth="1"/>
    <col min="12" max="12" width="10.625" style="60" bestFit="1" customWidth="1"/>
    <col min="13" max="16384" width="9.125" style="60" customWidth="1"/>
  </cols>
  <sheetData>
    <row r="1" spans="1:7" ht="18">
      <c r="A1" s="111" t="s">
        <v>37</v>
      </c>
      <c r="B1" s="111"/>
      <c r="C1" s="111"/>
      <c r="D1" s="111"/>
      <c r="E1" s="111"/>
      <c r="F1" s="111"/>
      <c r="G1" s="33"/>
    </row>
    <row r="2" spans="1:7" ht="18.75" customHeight="1">
      <c r="A2" s="112" t="s">
        <v>126</v>
      </c>
      <c r="B2" s="112"/>
      <c r="C2" s="112"/>
      <c r="D2" s="112"/>
      <c r="E2" s="112"/>
      <c r="F2" s="112"/>
      <c r="G2" s="34"/>
    </row>
    <row r="3" spans="1:11" ht="13.5" customHeight="1">
      <c r="A3" s="113" t="s">
        <v>2</v>
      </c>
      <c r="B3" s="113" t="s">
        <v>3</v>
      </c>
      <c r="C3" s="115" t="s">
        <v>117</v>
      </c>
      <c r="D3" s="116" t="s">
        <v>118</v>
      </c>
      <c r="E3" s="61" t="s">
        <v>38</v>
      </c>
      <c r="F3" s="79" t="s">
        <v>76</v>
      </c>
      <c r="G3" s="62" t="s">
        <v>39</v>
      </c>
      <c r="H3" s="62" t="s">
        <v>39</v>
      </c>
      <c r="I3" s="62" t="s">
        <v>39</v>
      </c>
      <c r="J3" s="62" t="s">
        <v>39</v>
      </c>
      <c r="K3" s="62" t="s">
        <v>39</v>
      </c>
    </row>
    <row r="4" spans="1:11" ht="48.75" customHeight="1">
      <c r="A4" s="114"/>
      <c r="B4" s="114"/>
      <c r="C4" s="114"/>
      <c r="D4" s="117"/>
      <c r="E4" s="96" t="s">
        <v>127</v>
      </c>
      <c r="F4" s="93" t="s">
        <v>77</v>
      </c>
      <c r="G4" s="64" t="s">
        <v>68</v>
      </c>
      <c r="H4" s="65" t="s">
        <v>40</v>
      </c>
      <c r="I4" s="65" t="s">
        <v>41</v>
      </c>
      <c r="J4" s="97" t="s">
        <v>92</v>
      </c>
      <c r="K4" s="97" t="s">
        <v>69</v>
      </c>
    </row>
    <row r="5" spans="1:11" ht="12.75">
      <c r="A5" s="2" t="s">
        <v>4</v>
      </c>
      <c r="B5" s="3" t="s">
        <v>5</v>
      </c>
      <c r="C5" s="4">
        <f>C6+C7+C8+C9+C10+C11+C12+C13+C14</f>
        <v>14767.900000000001</v>
      </c>
      <c r="D5" s="4">
        <f>D6+D7+D8+D9+D10+D11+D12+D13+D14</f>
        <v>15466.400000000001</v>
      </c>
      <c r="E5" s="4">
        <f>E6+E7+E8+E9+E10+E11+E12+E13+E14</f>
        <v>10595</v>
      </c>
      <c r="F5" s="4">
        <f>F6+F7+F8+F9+F10+F11+F12+F13+F14</f>
        <v>0</v>
      </c>
      <c r="G5" s="5">
        <f>E5/C5</f>
        <v>0.7174344354986152</v>
      </c>
      <c r="H5" s="16" t="e">
        <f>E5/#REF!</f>
        <v>#REF!</v>
      </c>
      <c r="I5" s="16" t="e">
        <f>E5/#REF!</f>
        <v>#REF!</v>
      </c>
      <c r="J5" s="16">
        <f>E5/C5</f>
        <v>0.7174344354986152</v>
      </c>
      <c r="K5" s="15">
        <f>E5/D5</f>
        <v>0.6850333626441835</v>
      </c>
    </row>
    <row r="6" spans="1:11" ht="12.75">
      <c r="A6" s="66" t="s">
        <v>42</v>
      </c>
      <c r="B6" s="63"/>
      <c r="C6" s="67">
        <v>484.1</v>
      </c>
      <c r="D6" s="67">
        <v>484.1</v>
      </c>
      <c r="E6" s="68">
        <v>327.7</v>
      </c>
      <c r="F6" s="68"/>
      <c r="G6" s="69"/>
      <c r="H6" s="70"/>
      <c r="I6" s="70"/>
      <c r="J6" s="70">
        <f>E6/C6</f>
        <v>0.6769262549060111</v>
      </c>
      <c r="K6" s="70">
        <f>E6/D6</f>
        <v>0.6769262549060111</v>
      </c>
    </row>
    <row r="7" spans="1:11" ht="12.75">
      <c r="A7" s="66" t="s">
        <v>43</v>
      </c>
      <c r="B7" s="63"/>
      <c r="C7" s="67">
        <v>228.4</v>
      </c>
      <c r="D7" s="67">
        <v>228.4</v>
      </c>
      <c r="E7" s="68">
        <v>130.9</v>
      </c>
      <c r="F7" s="68"/>
      <c r="G7" s="69"/>
      <c r="H7" s="70"/>
      <c r="I7" s="70"/>
      <c r="J7" s="70">
        <f>E7/C7</f>
        <v>0.5731173380035026</v>
      </c>
      <c r="K7" s="70">
        <f>E7/D7</f>
        <v>0.5731173380035026</v>
      </c>
    </row>
    <row r="8" spans="1:11" ht="12.75">
      <c r="A8" s="66" t="s">
        <v>44</v>
      </c>
      <c r="B8" s="63"/>
      <c r="C8" s="67">
        <v>387</v>
      </c>
      <c r="D8" s="67">
        <v>387</v>
      </c>
      <c r="E8" s="67">
        <v>286.5</v>
      </c>
      <c r="F8" s="67"/>
      <c r="G8" s="69"/>
      <c r="H8" s="70"/>
      <c r="I8" s="70"/>
      <c r="J8" s="70">
        <f>E8/C8</f>
        <v>0.7403100775193798</v>
      </c>
      <c r="K8" s="70">
        <f>E8/D8</f>
        <v>0.7403100775193798</v>
      </c>
    </row>
    <row r="9" spans="1:11" ht="12.75">
      <c r="A9" s="66" t="s">
        <v>45</v>
      </c>
      <c r="B9" s="63"/>
      <c r="C9" s="67">
        <v>425</v>
      </c>
      <c r="D9" s="67">
        <v>425</v>
      </c>
      <c r="E9" s="68">
        <v>249.8</v>
      </c>
      <c r="F9" s="68"/>
      <c r="G9" s="69"/>
      <c r="H9" s="70"/>
      <c r="I9" s="70"/>
      <c r="J9" s="70">
        <f>E9/C9</f>
        <v>0.587764705882353</v>
      </c>
      <c r="K9" s="70">
        <f>E9/D9</f>
        <v>0.587764705882353</v>
      </c>
    </row>
    <row r="10" spans="1:11" ht="12.75">
      <c r="A10" s="66" t="s">
        <v>46</v>
      </c>
      <c r="B10" s="63"/>
      <c r="C10" s="67">
        <v>71.6</v>
      </c>
      <c r="D10" s="67">
        <v>71.6</v>
      </c>
      <c r="E10" s="68">
        <v>93.2</v>
      </c>
      <c r="F10" s="68"/>
      <c r="G10" s="69"/>
      <c r="H10" s="70"/>
      <c r="I10" s="70"/>
      <c r="J10" s="70">
        <f>E10/C10</f>
        <v>1.3016759776536315</v>
      </c>
      <c r="K10" s="70">
        <f>E10/D10</f>
        <v>1.3016759776536315</v>
      </c>
    </row>
    <row r="11" spans="1:11" ht="12.75">
      <c r="A11" s="66" t="s">
        <v>47</v>
      </c>
      <c r="B11" s="63"/>
      <c r="C11" s="71">
        <v>1508</v>
      </c>
      <c r="D11" s="71">
        <v>1592</v>
      </c>
      <c r="E11" s="68">
        <v>996.5</v>
      </c>
      <c r="F11" s="68"/>
      <c r="G11" s="69"/>
      <c r="H11" s="70"/>
      <c r="I11" s="70"/>
      <c r="J11" s="70">
        <f>E11/C11</f>
        <v>0.6608090185676393</v>
      </c>
      <c r="K11" s="70">
        <f>E11/D11</f>
        <v>0.6259422110552764</v>
      </c>
    </row>
    <row r="12" spans="1:11" ht="12.75">
      <c r="A12" s="66" t="s">
        <v>48</v>
      </c>
      <c r="B12" s="63"/>
      <c r="C12" s="63">
        <v>179.9</v>
      </c>
      <c r="D12" s="63">
        <v>179.9</v>
      </c>
      <c r="E12" s="68">
        <v>104.6</v>
      </c>
      <c r="F12" s="68"/>
      <c r="G12" s="69"/>
      <c r="H12" s="70"/>
      <c r="I12" s="70"/>
      <c r="J12" s="70">
        <f>E12/C12</f>
        <v>0.5814341300722623</v>
      </c>
      <c r="K12" s="70">
        <f>E12/D12</f>
        <v>0.5814341300722623</v>
      </c>
    </row>
    <row r="13" spans="1:11" ht="12.75">
      <c r="A13" s="66" t="s">
        <v>49</v>
      </c>
      <c r="B13" s="63"/>
      <c r="C13" s="63">
        <v>281.7</v>
      </c>
      <c r="D13" s="63">
        <v>281.7</v>
      </c>
      <c r="E13" s="68">
        <v>199.2</v>
      </c>
      <c r="F13" s="68"/>
      <c r="G13" s="69"/>
      <c r="H13" s="70"/>
      <c r="I13" s="70"/>
      <c r="J13" s="70">
        <f>E13/C13</f>
        <v>0.7071352502662407</v>
      </c>
      <c r="K13" s="70">
        <f>E13/D13</f>
        <v>0.7071352502662407</v>
      </c>
    </row>
    <row r="14" spans="1:11" ht="12.75">
      <c r="A14" s="66" t="s">
        <v>50</v>
      </c>
      <c r="B14" s="63"/>
      <c r="C14" s="71">
        <v>11202.2</v>
      </c>
      <c r="D14" s="71">
        <v>11816.7</v>
      </c>
      <c r="E14" s="68">
        <v>8206.6</v>
      </c>
      <c r="F14" s="68"/>
      <c r="G14" s="69"/>
      <c r="H14" s="70"/>
      <c r="I14" s="70"/>
      <c r="J14" s="70">
        <f>E14/C14</f>
        <v>0.7325882415954009</v>
      </c>
      <c r="K14" s="70">
        <f>E14/D14</f>
        <v>0.6944916939585501</v>
      </c>
    </row>
    <row r="15" spans="1:11" ht="12.75">
      <c r="A15" s="10" t="s">
        <v>72</v>
      </c>
      <c r="B15" s="21" t="s">
        <v>74</v>
      </c>
      <c r="C15" s="4">
        <f>C16+C17+C18+C19+C20+C21+C22+C23+C24</f>
        <v>10431.199999999999</v>
      </c>
      <c r="D15" s="4">
        <f>D16+D17+D18+D19+D20+D21+D22+D23+D24</f>
        <v>10431.199999999999</v>
      </c>
      <c r="E15" s="12">
        <f>E16+E17+E18+E19+E20+E21+E22+E23+E24</f>
        <v>8536.4</v>
      </c>
      <c r="F15" s="12">
        <f>F16+F17+F18+F19+F20+F21+F22+F23+F24</f>
        <v>0</v>
      </c>
      <c r="G15" s="30">
        <f>E15/C15</f>
        <v>0.8183526344044789</v>
      </c>
      <c r="H15" s="30"/>
      <c r="I15" s="30"/>
      <c r="J15" s="15">
        <f>E15/C15</f>
        <v>0.8183526344044789</v>
      </c>
      <c r="K15" s="15">
        <f>E15/D15</f>
        <v>0.8183526344044789</v>
      </c>
    </row>
    <row r="16" spans="1:11" ht="12.75">
      <c r="A16" s="66" t="s">
        <v>42</v>
      </c>
      <c r="B16" s="72"/>
      <c r="C16" s="72">
        <v>1106.5</v>
      </c>
      <c r="D16" s="72">
        <v>1106.5</v>
      </c>
      <c r="E16" s="68">
        <v>905.5</v>
      </c>
      <c r="F16" s="68"/>
      <c r="G16" s="69"/>
      <c r="H16" s="5"/>
      <c r="I16" s="69"/>
      <c r="J16" s="70">
        <f>E16/C16</f>
        <v>0.8183461364663352</v>
      </c>
      <c r="K16" s="70">
        <f>E16/D16</f>
        <v>0.8183461364663352</v>
      </c>
    </row>
    <row r="17" spans="1:11" ht="12.75">
      <c r="A17" s="66" t="s">
        <v>43</v>
      </c>
      <c r="B17" s="72"/>
      <c r="C17" s="72">
        <v>623.5</v>
      </c>
      <c r="D17" s="72">
        <v>623.5</v>
      </c>
      <c r="E17" s="68">
        <v>510.3</v>
      </c>
      <c r="F17" s="68"/>
      <c r="G17" s="69"/>
      <c r="H17" s="5"/>
      <c r="I17" s="69"/>
      <c r="J17" s="70">
        <f>E17/C17</f>
        <v>0.8184442662389736</v>
      </c>
      <c r="K17" s="70">
        <f>E17/D17</f>
        <v>0.8184442662389736</v>
      </c>
    </row>
    <row r="18" spans="1:11" ht="12.75">
      <c r="A18" s="66" t="s">
        <v>44</v>
      </c>
      <c r="B18" s="72"/>
      <c r="C18" s="72">
        <v>961.2</v>
      </c>
      <c r="D18" s="72">
        <v>961.2</v>
      </c>
      <c r="E18" s="68">
        <v>786.6</v>
      </c>
      <c r="F18" s="68"/>
      <c r="G18" s="69"/>
      <c r="H18" s="5"/>
      <c r="I18" s="69"/>
      <c r="J18" s="70">
        <f>E18/C18</f>
        <v>0.8183520599250936</v>
      </c>
      <c r="K18" s="70">
        <f>E18/D18</f>
        <v>0.8183520599250936</v>
      </c>
    </row>
    <row r="19" spans="1:11" ht="12.75">
      <c r="A19" s="66" t="s">
        <v>45</v>
      </c>
      <c r="B19" s="72"/>
      <c r="C19" s="72">
        <v>1114.6</v>
      </c>
      <c r="D19" s="72">
        <v>1114.6</v>
      </c>
      <c r="E19" s="68">
        <v>912.2</v>
      </c>
      <c r="F19" s="68"/>
      <c r="G19" s="69"/>
      <c r="H19" s="5"/>
      <c r="I19" s="69"/>
      <c r="J19" s="70">
        <f>E19/C19</f>
        <v>0.8184101919971292</v>
      </c>
      <c r="K19" s="70">
        <f>E19/D19</f>
        <v>0.8184101919971292</v>
      </c>
    </row>
    <row r="20" spans="1:11" ht="12.75">
      <c r="A20" s="66" t="s">
        <v>46</v>
      </c>
      <c r="B20" s="72"/>
      <c r="C20" s="72">
        <v>789.9</v>
      </c>
      <c r="D20" s="72">
        <v>789.9</v>
      </c>
      <c r="E20" s="68">
        <v>646.4</v>
      </c>
      <c r="F20" s="68"/>
      <c r="G20" s="69"/>
      <c r="H20" s="5"/>
      <c r="I20" s="69"/>
      <c r="J20" s="70">
        <f>E20/C20</f>
        <v>0.8183314343587796</v>
      </c>
      <c r="K20" s="70">
        <f>E20/D20</f>
        <v>0.8183314343587796</v>
      </c>
    </row>
    <row r="21" spans="1:11" ht="12.75">
      <c r="A21" s="66" t="s">
        <v>47</v>
      </c>
      <c r="B21" s="72"/>
      <c r="C21" s="92">
        <v>1209.1</v>
      </c>
      <c r="D21" s="92">
        <v>1209.1</v>
      </c>
      <c r="E21" s="68">
        <v>989.5</v>
      </c>
      <c r="F21" s="68"/>
      <c r="G21" s="69"/>
      <c r="H21" s="5"/>
      <c r="I21" s="69"/>
      <c r="J21" s="70">
        <f>E21/C21</f>
        <v>0.8183773054337938</v>
      </c>
      <c r="K21" s="70">
        <f>E21/D21</f>
        <v>0.8183773054337938</v>
      </c>
    </row>
    <row r="22" spans="1:11" ht="12.75">
      <c r="A22" s="66" t="s">
        <v>48</v>
      </c>
      <c r="B22" s="72"/>
      <c r="C22" s="73">
        <v>1033.8</v>
      </c>
      <c r="D22" s="73">
        <v>1033.8</v>
      </c>
      <c r="E22" s="68">
        <v>846</v>
      </c>
      <c r="F22" s="68"/>
      <c r="G22" s="69"/>
      <c r="H22" s="5"/>
      <c r="I22" s="69"/>
      <c r="J22" s="70">
        <f>E22/C22</f>
        <v>0.8183401044689496</v>
      </c>
      <c r="K22" s="70">
        <f>E22/D22</f>
        <v>0.8183401044689496</v>
      </c>
    </row>
    <row r="23" spans="1:11" ht="12.75">
      <c r="A23" s="66" t="s">
        <v>49</v>
      </c>
      <c r="B23" s="72"/>
      <c r="C23" s="73">
        <v>1379.5</v>
      </c>
      <c r="D23" s="73">
        <v>1379.5</v>
      </c>
      <c r="E23" s="68">
        <v>1128.9</v>
      </c>
      <c r="F23" s="68"/>
      <c r="G23" s="69"/>
      <c r="H23" s="30"/>
      <c r="I23" s="69"/>
      <c r="J23" s="70">
        <f>E23/C23</f>
        <v>0.8183399782529903</v>
      </c>
      <c r="K23" s="70">
        <f>E23/D23</f>
        <v>0.8183399782529903</v>
      </c>
    </row>
    <row r="24" spans="1:11" ht="12.75">
      <c r="A24" s="66" t="s">
        <v>50</v>
      </c>
      <c r="B24" s="72"/>
      <c r="C24" s="73">
        <v>2213.1</v>
      </c>
      <c r="D24" s="73">
        <v>2213.1</v>
      </c>
      <c r="E24" s="68">
        <v>1811</v>
      </c>
      <c r="F24" s="68"/>
      <c r="G24" s="69"/>
      <c r="H24" s="5"/>
      <c r="I24" s="69"/>
      <c r="J24" s="70">
        <f>E24/C24</f>
        <v>0.8183091590980978</v>
      </c>
      <c r="K24" s="70">
        <f>E24/D24</f>
        <v>0.8183091590980978</v>
      </c>
    </row>
    <row r="25" spans="1:11" ht="12.75">
      <c r="A25" s="7" t="s">
        <v>8</v>
      </c>
      <c r="B25" s="3" t="s">
        <v>9</v>
      </c>
      <c r="C25" s="4">
        <f>C26+C27+C28+C29+C30+C31+C32+C33+C34</f>
        <v>8.5</v>
      </c>
      <c r="D25" s="4">
        <f>D26+D27+D28+D29+D30+D31+D32+D33+D34</f>
        <v>8.5</v>
      </c>
      <c r="E25" s="4">
        <f>E26+E27+E28+E29+E30+E31+E32+E33+E34</f>
        <v>69.80000000000001</v>
      </c>
      <c r="F25" s="4">
        <f>F26+F27+F28+F29+F30+F31+F32+F33+F34</f>
        <v>0</v>
      </c>
      <c r="G25" s="30">
        <f>E25/C25</f>
        <v>8.211764705882354</v>
      </c>
      <c r="H25" s="5" t="e">
        <f>E25/#REF!</f>
        <v>#REF!</v>
      </c>
      <c r="I25" s="5" t="e">
        <f>E25/#REF!</f>
        <v>#REF!</v>
      </c>
      <c r="J25" s="15" t="s">
        <v>14</v>
      </c>
      <c r="K25" s="15" t="s">
        <v>14</v>
      </c>
    </row>
    <row r="26" spans="1:11" ht="12.75">
      <c r="A26" s="66" t="s">
        <v>42</v>
      </c>
      <c r="B26" s="63"/>
      <c r="C26" s="67">
        <v>1</v>
      </c>
      <c r="D26" s="67">
        <v>1</v>
      </c>
      <c r="E26" s="68">
        <v>1.2</v>
      </c>
      <c r="F26" s="68"/>
      <c r="G26" s="69"/>
      <c r="H26" s="16"/>
      <c r="I26" s="16"/>
      <c r="J26" s="70">
        <f>E26/C26</f>
        <v>1.2</v>
      </c>
      <c r="K26" s="70">
        <f>E26/D26</f>
        <v>1.2</v>
      </c>
    </row>
    <row r="27" spans="1:11" ht="12.75">
      <c r="A27" s="66" t="s">
        <v>43</v>
      </c>
      <c r="B27" s="63"/>
      <c r="C27" s="63"/>
      <c r="D27" s="63"/>
      <c r="E27" s="68"/>
      <c r="F27" s="68"/>
      <c r="G27" s="69"/>
      <c r="H27" s="16"/>
      <c r="I27" s="16"/>
      <c r="J27" s="70"/>
      <c r="K27" s="70"/>
    </row>
    <row r="28" spans="1:11" ht="12.75">
      <c r="A28" s="66" t="s">
        <v>44</v>
      </c>
      <c r="B28" s="63"/>
      <c r="C28" s="63"/>
      <c r="D28" s="63"/>
      <c r="E28" s="68">
        <v>0.6</v>
      </c>
      <c r="F28" s="68"/>
      <c r="G28" s="69"/>
      <c r="H28" s="16"/>
      <c r="I28" s="16"/>
      <c r="J28" s="70"/>
      <c r="K28" s="70"/>
    </row>
    <row r="29" spans="1:11" ht="12.75">
      <c r="A29" s="66" t="s">
        <v>45</v>
      </c>
      <c r="B29" s="63"/>
      <c r="C29" s="67">
        <v>0.2</v>
      </c>
      <c r="D29" s="67">
        <v>0.2</v>
      </c>
      <c r="E29" s="68">
        <v>0.4</v>
      </c>
      <c r="F29" s="68"/>
      <c r="G29" s="69"/>
      <c r="H29" s="70"/>
      <c r="I29" s="70"/>
      <c r="J29" s="70" t="s">
        <v>14</v>
      </c>
      <c r="K29" s="70" t="s">
        <v>14</v>
      </c>
    </row>
    <row r="30" spans="1:11" ht="12.75">
      <c r="A30" s="66" t="s">
        <v>46</v>
      </c>
      <c r="B30" s="63"/>
      <c r="C30" s="63"/>
      <c r="D30" s="63"/>
      <c r="E30" s="68"/>
      <c r="F30" s="68"/>
      <c r="G30" s="69"/>
      <c r="H30" s="70"/>
      <c r="I30" s="70"/>
      <c r="J30" s="70"/>
      <c r="K30" s="70"/>
    </row>
    <row r="31" spans="1:11" ht="12.75">
      <c r="A31" s="66" t="s">
        <v>47</v>
      </c>
      <c r="B31" s="63"/>
      <c r="C31" s="63">
        <v>1.5</v>
      </c>
      <c r="D31" s="63">
        <v>1.5</v>
      </c>
      <c r="E31" s="68">
        <v>2.1</v>
      </c>
      <c r="F31" s="68"/>
      <c r="G31" s="69"/>
      <c r="H31" s="70"/>
      <c r="I31" s="70"/>
      <c r="J31" s="70">
        <f>E31/C31</f>
        <v>1.4000000000000001</v>
      </c>
      <c r="K31" s="70">
        <f>E31/D31</f>
        <v>1.4000000000000001</v>
      </c>
    </row>
    <row r="32" spans="1:11" ht="12.75">
      <c r="A32" s="66" t="s">
        <v>48</v>
      </c>
      <c r="B32" s="63"/>
      <c r="C32" s="63"/>
      <c r="D32" s="63"/>
      <c r="E32" s="68"/>
      <c r="F32" s="68"/>
      <c r="G32" s="69"/>
      <c r="H32" s="70"/>
      <c r="I32" s="70"/>
      <c r="J32" s="70"/>
      <c r="K32" s="70"/>
    </row>
    <row r="33" spans="1:11" ht="12.75">
      <c r="A33" s="66" t="s">
        <v>49</v>
      </c>
      <c r="B33" s="63"/>
      <c r="C33" s="63">
        <v>3.3</v>
      </c>
      <c r="D33" s="63">
        <v>3.3</v>
      </c>
      <c r="E33" s="68">
        <v>61.6</v>
      </c>
      <c r="F33" s="68"/>
      <c r="G33" s="69"/>
      <c r="H33" s="70"/>
      <c r="I33" s="70"/>
      <c r="J33" s="70" t="s">
        <v>14</v>
      </c>
      <c r="K33" s="70" t="s">
        <v>14</v>
      </c>
    </row>
    <row r="34" spans="1:11" ht="12.75">
      <c r="A34" s="66" t="s">
        <v>50</v>
      </c>
      <c r="B34" s="63"/>
      <c r="C34" s="63">
        <v>2.5</v>
      </c>
      <c r="D34" s="63">
        <v>2.5</v>
      </c>
      <c r="E34" s="68">
        <v>3.9</v>
      </c>
      <c r="F34" s="68"/>
      <c r="G34" s="69"/>
      <c r="H34" s="16"/>
      <c r="I34" s="16"/>
      <c r="J34" s="70">
        <f>E34/C34</f>
        <v>1.56</v>
      </c>
      <c r="K34" s="70">
        <f>E34/D34</f>
        <v>1.56</v>
      </c>
    </row>
    <row r="35" spans="1:11" ht="12.75">
      <c r="A35" s="7" t="s">
        <v>10</v>
      </c>
      <c r="B35" s="28" t="s">
        <v>11</v>
      </c>
      <c r="C35" s="4">
        <f>C36+C37+C38+C39+C40+C41+C42+C43+C44</f>
        <v>5020.5</v>
      </c>
      <c r="D35" s="4">
        <f>D36+D37+D38+D39+D40+D41+D42+D43+D44</f>
        <v>5111.5</v>
      </c>
      <c r="E35" s="4">
        <f>E36+E37+E38+E39+E40+E41+E42+E43+E44</f>
        <v>1552.5</v>
      </c>
      <c r="F35" s="4">
        <f>F36+F37+F38+F39+F40+F41+F42+F43+F44</f>
        <v>0</v>
      </c>
      <c r="G35" s="30">
        <f>E35/C35</f>
        <v>0.3092321481924111</v>
      </c>
      <c r="H35" s="16"/>
      <c r="I35" s="16"/>
      <c r="J35" s="15">
        <f>E35/C35</f>
        <v>0.3092321481924111</v>
      </c>
      <c r="K35" s="16">
        <f>E35/D35</f>
        <v>0.3037268903452998</v>
      </c>
    </row>
    <row r="36" spans="1:11" ht="12.75">
      <c r="A36" s="66" t="s">
        <v>42</v>
      </c>
      <c r="B36" s="63"/>
      <c r="C36" s="67">
        <v>309.7</v>
      </c>
      <c r="D36" s="67">
        <v>309.7</v>
      </c>
      <c r="E36" s="71">
        <v>107.9</v>
      </c>
      <c r="F36" s="71"/>
      <c r="G36" s="69"/>
      <c r="H36" s="70"/>
      <c r="I36" s="70"/>
      <c r="J36" s="70">
        <f>E36/C36</f>
        <v>0.3484016790442364</v>
      </c>
      <c r="K36" s="70">
        <f>E36/D36</f>
        <v>0.3484016790442364</v>
      </c>
    </row>
    <row r="37" spans="1:11" ht="12.75">
      <c r="A37" s="66" t="s">
        <v>43</v>
      </c>
      <c r="B37" s="63"/>
      <c r="C37" s="67">
        <v>252</v>
      </c>
      <c r="D37" s="67">
        <v>252</v>
      </c>
      <c r="E37" s="71">
        <v>28.1</v>
      </c>
      <c r="F37" s="71"/>
      <c r="G37" s="69"/>
      <c r="H37" s="70"/>
      <c r="I37" s="70"/>
      <c r="J37" s="70">
        <f>E37/C37</f>
        <v>0.11150793650793651</v>
      </c>
      <c r="K37" s="70">
        <f>E37/D37</f>
        <v>0.11150793650793651</v>
      </c>
    </row>
    <row r="38" spans="1:11" ht="12.75">
      <c r="A38" s="66" t="s">
        <v>44</v>
      </c>
      <c r="B38" s="63"/>
      <c r="C38" s="67">
        <v>369</v>
      </c>
      <c r="D38" s="67">
        <v>369</v>
      </c>
      <c r="E38" s="71">
        <v>506.2</v>
      </c>
      <c r="F38" s="71"/>
      <c r="G38" s="69"/>
      <c r="H38" s="70"/>
      <c r="I38" s="70"/>
      <c r="J38" s="70">
        <f>E38/C38</f>
        <v>1.3718157181571815</v>
      </c>
      <c r="K38" s="70">
        <f>E38/D38</f>
        <v>1.3718157181571815</v>
      </c>
    </row>
    <row r="39" spans="1:11" ht="12.75">
      <c r="A39" s="66" t="s">
        <v>45</v>
      </c>
      <c r="B39" s="63"/>
      <c r="C39" s="67">
        <v>696.4</v>
      </c>
      <c r="D39" s="67">
        <v>696.4</v>
      </c>
      <c r="E39" s="71">
        <v>51.2</v>
      </c>
      <c r="F39" s="71"/>
      <c r="G39" s="69"/>
      <c r="H39" s="70"/>
      <c r="I39" s="70"/>
      <c r="J39" s="70">
        <f>E39/C39</f>
        <v>0.07352096496266514</v>
      </c>
      <c r="K39" s="70">
        <f>E39/D39</f>
        <v>0.07352096496266514</v>
      </c>
    </row>
    <row r="40" spans="1:11" ht="12.75">
      <c r="A40" s="66" t="s">
        <v>46</v>
      </c>
      <c r="B40" s="63"/>
      <c r="C40" s="67">
        <v>112.8</v>
      </c>
      <c r="D40" s="67">
        <v>112.8</v>
      </c>
      <c r="E40" s="71">
        <v>20</v>
      </c>
      <c r="F40" s="71"/>
      <c r="G40" s="69"/>
      <c r="H40" s="70"/>
      <c r="I40" s="70"/>
      <c r="J40" s="70">
        <f>E40/C40</f>
        <v>0.1773049645390071</v>
      </c>
      <c r="K40" s="70">
        <f>E40/D40</f>
        <v>0.1773049645390071</v>
      </c>
    </row>
    <row r="41" spans="1:11" ht="12.75">
      <c r="A41" s="66" t="s">
        <v>47</v>
      </c>
      <c r="B41" s="63"/>
      <c r="C41" s="67">
        <v>180</v>
      </c>
      <c r="D41" s="67">
        <v>271</v>
      </c>
      <c r="E41" s="71">
        <v>126.6</v>
      </c>
      <c r="F41" s="71"/>
      <c r="G41" s="69"/>
      <c r="H41" s="70"/>
      <c r="I41" s="70"/>
      <c r="J41" s="70">
        <f>E41/C41</f>
        <v>0.7033333333333333</v>
      </c>
      <c r="K41" s="70">
        <f>E41/D41</f>
        <v>0.46715867158671587</v>
      </c>
    </row>
    <row r="42" spans="1:11" ht="12.75">
      <c r="A42" s="66" t="s">
        <v>48</v>
      </c>
      <c r="B42" s="63"/>
      <c r="C42" s="67">
        <v>236.1</v>
      </c>
      <c r="D42" s="67">
        <v>236.1</v>
      </c>
      <c r="E42" s="71">
        <v>158.9</v>
      </c>
      <c r="F42" s="71"/>
      <c r="G42" s="69"/>
      <c r="H42" s="70"/>
      <c r="I42" s="70"/>
      <c r="J42" s="70">
        <f>E42/C42</f>
        <v>0.6730199068191445</v>
      </c>
      <c r="K42" s="70">
        <f>E42/D42</f>
        <v>0.6730199068191445</v>
      </c>
    </row>
    <row r="43" spans="1:12" ht="12.75">
      <c r="A43" s="66" t="s">
        <v>49</v>
      </c>
      <c r="B43" s="63"/>
      <c r="C43" s="67">
        <v>334</v>
      </c>
      <c r="D43" s="67">
        <v>334</v>
      </c>
      <c r="E43" s="71">
        <v>61.2</v>
      </c>
      <c r="F43" s="71"/>
      <c r="G43" s="69"/>
      <c r="H43" s="70"/>
      <c r="I43" s="70"/>
      <c r="J43" s="70">
        <f>E43/C43</f>
        <v>0.18323353293413175</v>
      </c>
      <c r="K43" s="70">
        <f>E43/D43</f>
        <v>0.18323353293413175</v>
      </c>
      <c r="L43" s="94"/>
    </row>
    <row r="44" spans="1:12" ht="12.75">
      <c r="A44" s="66" t="s">
        <v>50</v>
      </c>
      <c r="B44" s="63"/>
      <c r="C44" s="67">
        <v>2530.5</v>
      </c>
      <c r="D44" s="67">
        <v>2530.5</v>
      </c>
      <c r="E44" s="71">
        <v>492.4</v>
      </c>
      <c r="F44" s="71"/>
      <c r="G44" s="69"/>
      <c r="H44" s="70"/>
      <c r="I44" s="70"/>
      <c r="J44" s="70">
        <f>E44/C44</f>
        <v>0.19458605018770994</v>
      </c>
      <c r="K44" s="70">
        <f>E44/D44</f>
        <v>0.19458605018770994</v>
      </c>
      <c r="L44" s="94"/>
    </row>
    <row r="45" spans="1:12" s="8" customFormat="1" ht="12.75">
      <c r="A45" s="7" t="s">
        <v>93</v>
      </c>
      <c r="B45" s="3" t="s">
        <v>94</v>
      </c>
      <c r="C45" s="4">
        <f>C46+C47+C48+C49+C50+C51+C52+C53+C54</f>
        <v>3817.9</v>
      </c>
      <c r="D45" s="4">
        <f>D46+D47+D48+D49+D50+D51+D52+D53+D54</f>
        <v>4640.2</v>
      </c>
      <c r="E45" s="4">
        <f>E46+E47+E48+E49+E50+E51+E52+E53+E54</f>
        <v>3747.6</v>
      </c>
      <c r="F45" s="4">
        <f>F46+F47+F48+F49+F50+F51+F52+F53+F54</f>
        <v>0</v>
      </c>
      <c r="G45" s="5">
        <f>E45/C45</f>
        <v>0.9815867361638597</v>
      </c>
      <c r="H45" s="16" t="e">
        <f>E45/#REF!</f>
        <v>#REF!</v>
      </c>
      <c r="I45" s="16" t="e">
        <f>E45/#REF!</f>
        <v>#REF!</v>
      </c>
      <c r="J45" s="15">
        <f>E45/C45</f>
        <v>0.9815867361638597</v>
      </c>
      <c r="K45" s="16">
        <f>E45/D45</f>
        <v>0.8076376018275074</v>
      </c>
      <c r="L45" s="94"/>
    </row>
    <row r="46" spans="1:12" ht="12.75">
      <c r="A46" s="66" t="s">
        <v>42</v>
      </c>
      <c r="B46" s="63"/>
      <c r="C46" s="6">
        <v>96</v>
      </c>
      <c r="D46" s="6">
        <v>56</v>
      </c>
      <c r="E46" s="71">
        <v>64.7</v>
      </c>
      <c r="F46" s="71"/>
      <c r="G46" s="69"/>
      <c r="H46" s="70"/>
      <c r="I46" s="70"/>
      <c r="J46" s="70">
        <f>E46/C46</f>
        <v>0.6739583333333333</v>
      </c>
      <c r="K46" s="70">
        <f>E46/D46</f>
        <v>1.155357142857143</v>
      </c>
      <c r="L46" s="94"/>
    </row>
    <row r="47" spans="1:12" ht="12.75">
      <c r="A47" s="66" t="s">
        <v>43</v>
      </c>
      <c r="B47" s="63"/>
      <c r="C47" s="6">
        <v>11</v>
      </c>
      <c r="D47" s="6">
        <v>11</v>
      </c>
      <c r="E47" s="71">
        <v>8.9</v>
      </c>
      <c r="F47" s="71"/>
      <c r="G47" s="69"/>
      <c r="H47" s="70"/>
      <c r="I47" s="70"/>
      <c r="J47" s="70">
        <f>E47/C47</f>
        <v>0.8090909090909091</v>
      </c>
      <c r="K47" s="70">
        <f>E47/D47</f>
        <v>0.8090909090909091</v>
      </c>
      <c r="L47" s="94"/>
    </row>
    <row r="48" spans="1:12" ht="12.75">
      <c r="A48" s="66" t="s">
        <v>44</v>
      </c>
      <c r="B48" s="63"/>
      <c r="C48" s="6">
        <v>35</v>
      </c>
      <c r="D48" s="6">
        <v>35</v>
      </c>
      <c r="E48" s="71">
        <v>174.9</v>
      </c>
      <c r="F48" s="71"/>
      <c r="G48" s="69"/>
      <c r="H48" s="70"/>
      <c r="I48" s="70"/>
      <c r="J48" s="70" t="s">
        <v>14</v>
      </c>
      <c r="K48" s="70" t="s">
        <v>14</v>
      </c>
      <c r="L48" s="95"/>
    </row>
    <row r="49" spans="1:12" ht="12.75">
      <c r="A49" s="66" t="s">
        <v>45</v>
      </c>
      <c r="B49" s="63"/>
      <c r="C49" s="6">
        <v>402.6</v>
      </c>
      <c r="D49" s="6">
        <v>402.6</v>
      </c>
      <c r="E49" s="71">
        <v>303.1</v>
      </c>
      <c r="F49" s="71"/>
      <c r="G49" s="69"/>
      <c r="H49" s="70"/>
      <c r="I49" s="70"/>
      <c r="J49" s="70">
        <f>E49/C49</f>
        <v>0.7528564331843021</v>
      </c>
      <c r="K49" s="70">
        <f>E49/D49</f>
        <v>0.7528564331843021</v>
      </c>
      <c r="L49" s="94"/>
    </row>
    <row r="50" spans="1:12" ht="12.75">
      <c r="A50" s="66" t="s">
        <v>46</v>
      </c>
      <c r="B50" s="63"/>
      <c r="C50" s="6">
        <v>60</v>
      </c>
      <c r="D50" s="6">
        <v>60</v>
      </c>
      <c r="E50" s="71">
        <v>45</v>
      </c>
      <c r="F50" s="71"/>
      <c r="G50" s="69"/>
      <c r="H50" s="70"/>
      <c r="I50" s="70"/>
      <c r="J50" s="70">
        <f>E50/C50</f>
        <v>0.75</v>
      </c>
      <c r="K50" s="70">
        <f>E50/D50</f>
        <v>0.75</v>
      </c>
      <c r="L50" s="94"/>
    </row>
    <row r="51" spans="1:12" ht="12.75">
      <c r="A51" s="66" t="s">
        <v>47</v>
      </c>
      <c r="B51" s="63"/>
      <c r="C51" s="6">
        <v>4</v>
      </c>
      <c r="D51" s="6">
        <v>28.5</v>
      </c>
      <c r="E51" s="71">
        <v>32.7</v>
      </c>
      <c r="F51" s="71"/>
      <c r="G51" s="69"/>
      <c r="H51" s="70"/>
      <c r="I51" s="70"/>
      <c r="J51" s="70" t="s">
        <v>14</v>
      </c>
      <c r="K51" s="70">
        <f>E51/D51</f>
        <v>1.1473684210526316</v>
      </c>
      <c r="L51" s="94"/>
    </row>
    <row r="52" spans="1:12" ht="12.75">
      <c r="A52" s="66" t="s">
        <v>48</v>
      </c>
      <c r="B52" s="63"/>
      <c r="C52" s="6"/>
      <c r="D52" s="6"/>
      <c r="E52" s="71">
        <v>0.2</v>
      </c>
      <c r="F52" s="71"/>
      <c r="G52" s="69"/>
      <c r="H52" s="70"/>
      <c r="I52" s="70"/>
      <c r="J52" s="70"/>
      <c r="K52" s="70"/>
      <c r="L52" s="95"/>
    </row>
    <row r="53" spans="1:249" ht="15" customHeight="1">
      <c r="A53" s="66" t="s">
        <v>49</v>
      </c>
      <c r="B53" s="63"/>
      <c r="C53" s="71">
        <v>70</v>
      </c>
      <c r="D53" s="71">
        <v>70</v>
      </c>
      <c r="E53" s="71"/>
      <c r="F53" s="71"/>
      <c r="G53" s="69"/>
      <c r="H53" s="70"/>
      <c r="I53" s="70"/>
      <c r="J53" s="70">
        <f>E53/C53</f>
        <v>0</v>
      </c>
      <c r="K53" s="70">
        <f>E53/D53</f>
        <v>0</v>
      </c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  <c r="EO53" s="9"/>
      <c r="EP53" s="9"/>
      <c r="EQ53" s="9"/>
      <c r="ER53" s="9"/>
      <c r="ES53" s="9"/>
      <c r="ET53" s="9"/>
      <c r="EU53" s="9"/>
      <c r="EV53" s="9"/>
      <c r="EW53" s="9"/>
      <c r="EX53" s="9"/>
      <c r="EY53" s="9"/>
      <c r="EZ53" s="9"/>
      <c r="FA53" s="9"/>
      <c r="FB53" s="9"/>
      <c r="FC53" s="9"/>
      <c r="FD53" s="9"/>
      <c r="FE53" s="9"/>
      <c r="FF53" s="9"/>
      <c r="FG53" s="9"/>
      <c r="FH53" s="9"/>
      <c r="FI53" s="9"/>
      <c r="FJ53" s="9"/>
      <c r="FK53" s="9"/>
      <c r="FL53" s="9"/>
      <c r="FM53" s="9"/>
      <c r="FN53" s="9"/>
      <c r="FO53" s="9"/>
      <c r="FP53" s="9"/>
      <c r="FQ53" s="9"/>
      <c r="FR53" s="9"/>
      <c r="FS53" s="9"/>
      <c r="FT53" s="9"/>
      <c r="FU53" s="9"/>
      <c r="FV53" s="9"/>
      <c r="FW53" s="9"/>
      <c r="FX53" s="9"/>
      <c r="FY53" s="9"/>
      <c r="FZ53" s="9"/>
      <c r="GA53" s="9"/>
      <c r="GB53" s="9"/>
      <c r="GC53" s="9"/>
      <c r="GD53" s="9"/>
      <c r="GE53" s="9"/>
      <c r="GF53" s="9"/>
      <c r="GG53" s="9"/>
      <c r="GH53" s="9"/>
      <c r="GI53" s="9"/>
      <c r="GJ53" s="9"/>
      <c r="GK53" s="9"/>
      <c r="GL53" s="9"/>
      <c r="GM53" s="9"/>
      <c r="GN53" s="9"/>
      <c r="GO53" s="9"/>
      <c r="GP53" s="9"/>
      <c r="GQ53" s="9"/>
      <c r="GR53" s="9"/>
      <c r="GS53" s="9"/>
      <c r="GT53" s="9"/>
      <c r="GU53" s="9"/>
      <c r="GV53" s="9"/>
      <c r="GW53" s="9"/>
      <c r="GX53" s="9"/>
      <c r="GY53" s="9"/>
      <c r="GZ53" s="9"/>
      <c r="HA53" s="9"/>
      <c r="HB53" s="9"/>
      <c r="HC53" s="9"/>
      <c r="HD53" s="9"/>
      <c r="HE53" s="9"/>
      <c r="HF53" s="9"/>
      <c r="HG53" s="9"/>
      <c r="HH53" s="9"/>
      <c r="HI53" s="9"/>
      <c r="HJ53" s="9"/>
      <c r="HK53" s="9"/>
      <c r="HL53" s="9"/>
      <c r="HM53" s="9"/>
      <c r="HN53" s="9"/>
      <c r="HO53" s="9"/>
      <c r="HP53" s="9"/>
      <c r="HQ53" s="9"/>
      <c r="HR53" s="9"/>
      <c r="HS53" s="9"/>
      <c r="HT53" s="9"/>
      <c r="HU53" s="9"/>
      <c r="HV53" s="9"/>
      <c r="HW53" s="9"/>
      <c r="HX53" s="9"/>
      <c r="HY53" s="9"/>
      <c r="HZ53" s="9"/>
      <c r="IA53" s="9"/>
      <c r="IB53" s="9"/>
      <c r="IC53" s="9"/>
      <c r="ID53" s="9"/>
      <c r="IE53" s="9"/>
      <c r="IF53" s="9"/>
      <c r="IG53" s="9"/>
      <c r="IH53" s="9"/>
      <c r="II53" s="9"/>
      <c r="IJ53" s="9"/>
      <c r="IK53" s="9"/>
      <c r="IL53" s="9"/>
      <c r="IM53" s="9"/>
      <c r="IN53" s="9"/>
      <c r="IO53" s="9"/>
    </row>
    <row r="54" spans="1:11" ht="12.75">
      <c r="A54" s="66" t="s">
        <v>50</v>
      </c>
      <c r="B54" s="63"/>
      <c r="C54" s="6">
        <v>3139.3</v>
      </c>
      <c r="D54" s="6">
        <v>3977.1</v>
      </c>
      <c r="E54" s="71">
        <v>3118.1</v>
      </c>
      <c r="F54" s="71"/>
      <c r="G54" s="69"/>
      <c r="H54" s="70"/>
      <c r="I54" s="70"/>
      <c r="J54" s="70">
        <f>E54/C54</f>
        <v>0.9932469021756442</v>
      </c>
      <c r="K54" s="70">
        <f>E54/D54</f>
        <v>0.7840134771567222</v>
      </c>
    </row>
    <row r="55" spans="1:249" ht="12.75">
      <c r="A55" s="7" t="s">
        <v>95</v>
      </c>
      <c r="B55" s="3" t="s">
        <v>86</v>
      </c>
      <c r="C55" s="4">
        <f>C56+C57+C58+C59+C60+C61+C62+C63+C64</f>
        <v>8796.9</v>
      </c>
      <c r="D55" s="4">
        <f>D56+D57+D58+D59+D60+D61+D62+D63+D64</f>
        <v>8967.4</v>
      </c>
      <c r="E55" s="4">
        <f>E56+E57+E58+E59+E60+E61+E62+E63+E64</f>
        <v>3783.5</v>
      </c>
      <c r="F55" s="4">
        <f>F56+F57+F58+F59+F60+F61+F62+F63+F64</f>
        <v>0</v>
      </c>
      <c r="G55" s="5">
        <f>E55/C55</f>
        <v>0.4300946924484762</v>
      </c>
      <c r="H55" s="16" t="e">
        <f>E55/#REF!</f>
        <v>#REF!</v>
      </c>
      <c r="I55" s="16" t="e">
        <f>E55/#REF!</f>
        <v>#REF!</v>
      </c>
      <c r="J55" s="15">
        <f>E55/C55</f>
        <v>0.4300946924484762</v>
      </c>
      <c r="K55" s="16">
        <f>E55/D55</f>
        <v>0.42191716662577783</v>
      </c>
      <c r="L55" s="94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  <c r="CN55" s="8"/>
      <c r="CO55" s="8"/>
      <c r="CP55" s="8"/>
      <c r="CQ55" s="8"/>
      <c r="CR55" s="8"/>
      <c r="CS55" s="8"/>
      <c r="CT55" s="8"/>
      <c r="CU55" s="8"/>
      <c r="CV55" s="8"/>
      <c r="CW55" s="8"/>
      <c r="CX55" s="8"/>
      <c r="CY55" s="8"/>
      <c r="CZ55" s="8"/>
      <c r="DA55" s="8"/>
      <c r="DB55" s="8"/>
      <c r="DC55" s="8"/>
      <c r="DD55" s="8"/>
      <c r="DE55" s="8"/>
      <c r="DF55" s="8"/>
      <c r="DG55" s="8"/>
      <c r="DH55" s="8"/>
      <c r="DI55" s="8"/>
      <c r="DJ55" s="8"/>
      <c r="DK55" s="8"/>
      <c r="DL55" s="8"/>
      <c r="DM55" s="8"/>
      <c r="DN55" s="8"/>
      <c r="DO55" s="8"/>
      <c r="DP55" s="8"/>
      <c r="DQ55" s="8"/>
      <c r="DR55" s="8"/>
      <c r="DS55" s="8"/>
      <c r="DT55" s="8"/>
      <c r="DU55" s="8"/>
      <c r="DV55" s="8"/>
      <c r="DW55" s="8"/>
      <c r="DX55" s="8"/>
      <c r="DY55" s="8"/>
      <c r="DZ55" s="8"/>
      <c r="EA55" s="8"/>
      <c r="EB55" s="8"/>
      <c r="EC55" s="8"/>
      <c r="ED55" s="8"/>
      <c r="EE55" s="8"/>
      <c r="EF55" s="8"/>
      <c r="EG55" s="8"/>
      <c r="EH55" s="8"/>
      <c r="EI55" s="8"/>
      <c r="EJ55" s="8"/>
      <c r="EK55" s="8"/>
      <c r="EL55" s="8"/>
      <c r="EM55" s="8"/>
      <c r="EN55" s="8"/>
      <c r="EO55" s="8"/>
      <c r="EP55" s="8"/>
      <c r="EQ55" s="8"/>
      <c r="ER55" s="8"/>
      <c r="ES55" s="8"/>
      <c r="ET55" s="8"/>
      <c r="EU55" s="8"/>
      <c r="EV55" s="8"/>
      <c r="EW55" s="8"/>
      <c r="EX55" s="8"/>
      <c r="EY55" s="8"/>
      <c r="EZ55" s="8"/>
      <c r="FA55" s="8"/>
      <c r="FB55" s="8"/>
      <c r="FC55" s="8"/>
      <c r="FD55" s="8"/>
      <c r="FE55" s="8"/>
      <c r="FF55" s="8"/>
      <c r="FG55" s="8"/>
      <c r="FH55" s="8"/>
      <c r="FI55" s="8"/>
      <c r="FJ55" s="8"/>
      <c r="FK55" s="8"/>
      <c r="FL55" s="8"/>
      <c r="FM55" s="8"/>
      <c r="FN55" s="8"/>
      <c r="FO55" s="8"/>
      <c r="FP55" s="8"/>
      <c r="FQ55" s="8"/>
      <c r="FR55" s="8"/>
      <c r="FS55" s="8"/>
      <c r="FT55" s="8"/>
      <c r="FU55" s="8"/>
      <c r="FV55" s="8"/>
      <c r="FW55" s="8"/>
      <c r="FX55" s="8"/>
      <c r="FY55" s="8"/>
      <c r="FZ55" s="8"/>
      <c r="GA55" s="8"/>
      <c r="GB55" s="8"/>
      <c r="GC55" s="8"/>
      <c r="GD55" s="8"/>
      <c r="GE55" s="8"/>
      <c r="GF55" s="8"/>
      <c r="GG55" s="8"/>
      <c r="GH55" s="8"/>
      <c r="GI55" s="8"/>
      <c r="GJ55" s="8"/>
      <c r="GK55" s="8"/>
      <c r="GL55" s="8"/>
      <c r="GM55" s="8"/>
      <c r="GN55" s="8"/>
      <c r="GO55" s="8"/>
      <c r="GP55" s="8"/>
      <c r="GQ55" s="8"/>
      <c r="GR55" s="8"/>
      <c r="GS55" s="8"/>
      <c r="GT55" s="8"/>
      <c r="GU55" s="8"/>
      <c r="GV55" s="8"/>
      <c r="GW55" s="8"/>
      <c r="GX55" s="8"/>
      <c r="GY55" s="8"/>
      <c r="GZ55" s="8"/>
      <c r="HA55" s="8"/>
      <c r="HB55" s="8"/>
      <c r="HC55" s="8"/>
      <c r="HD55" s="8"/>
      <c r="HE55" s="8"/>
      <c r="HF55" s="8"/>
      <c r="HG55" s="8"/>
      <c r="HH55" s="8"/>
      <c r="HI55" s="8"/>
      <c r="HJ55" s="8"/>
      <c r="HK55" s="8"/>
      <c r="HL55" s="8"/>
      <c r="HM55" s="8"/>
      <c r="HN55" s="8"/>
      <c r="HO55" s="8"/>
      <c r="HP55" s="8"/>
      <c r="HQ55" s="8"/>
      <c r="HR55" s="8"/>
      <c r="HS55" s="8"/>
      <c r="HT55" s="8"/>
      <c r="HU55" s="8"/>
      <c r="HV55" s="8"/>
      <c r="HW55" s="8"/>
      <c r="HX55" s="8"/>
      <c r="HY55" s="8"/>
      <c r="HZ55" s="8"/>
      <c r="IA55" s="8"/>
      <c r="IB55" s="8"/>
      <c r="IC55" s="8"/>
      <c r="ID55" s="8"/>
      <c r="IE55" s="8"/>
      <c r="IF55" s="8"/>
      <c r="IG55" s="8"/>
      <c r="IH55" s="8"/>
      <c r="II55" s="8"/>
      <c r="IJ55" s="8"/>
      <c r="IK55" s="8"/>
      <c r="IL55" s="8"/>
      <c r="IM55" s="8"/>
      <c r="IN55" s="8"/>
      <c r="IO55" s="8"/>
    </row>
    <row r="56" spans="1:12" ht="12.75">
      <c r="A56" s="66" t="s">
        <v>42</v>
      </c>
      <c r="B56" s="63"/>
      <c r="C56" s="6">
        <v>1218.1</v>
      </c>
      <c r="D56" s="6">
        <v>1218.1</v>
      </c>
      <c r="E56" s="71">
        <v>571.9</v>
      </c>
      <c r="F56" s="71"/>
      <c r="G56" s="69"/>
      <c r="H56" s="70"/>
      <c r="I56" s="70"/>
      <c r="J56" s="70">
        <f>E56/C56</f>
        <v>0.4695016829488548</v>
      </c>
      <c r="K56" s="70">
        <f>E56/D56</f>
        <v>0.4695016829488548</v>
      </c>
      <c r="L56" s="94"/>
    </row>
    <row r="57" spans="1:12" ht="12.75">
      <c r="A57" s="66" t="s">
        <v>43</v>
      </c>
      <c r="B57" s="63"/>
      <c r="C57" s="6">
        <v>449.4</v>
      </c>
      <c r="D57" s="6">
        <v>449.4</v>
      </c>
      <c r="E57" s="71">
        <v>213.9</v>
      </c>
      <c r="F57" s="71"/>
      <c r="G57" s="69"/>
      <c r="H57" s="70"/>
      <c r="I57" s="70"/>
      <c r="J57" s="70">
        <f>E57/C57</f>
        <v>0.47596795727636854</v>
      </c>
      <c r="K57" s="70">
        <f>E57/D57</f>
        <v>0.47596795727636854</v>
      </c>
      <c r="L57" s="94"/>
    </row>
    <row r="58" spans="1:12" ht="12.75">
      <c r="A58" s="66" t="s">
        <v>44</v>
      </c>
      <c r="B58" s="63"/>
      <c r="C58" s="6">
        <v>831</v>
      </c>
      <c r="D58" s="6">
        <v>831</v>
      </c>
      <c r="E58" s="71">
        <v>356.4</v>
      </c>
      <c r="F58" s="71"/>
      <c r="G58" s="69"/>
      <c r="H58" s="70"/>
      <c r="I58" s="70"/>
      <c r="J58" s="70">
        <f>E58/C58</f>
        <v>0.42888086642599277</v>
      </c>
      <c r="K58" s="70">
        <f>E58/D58</f>
        <v>0.42888086642599277</v>
      </c>
      <c r="L58" s="95"/>
    </row>
    <row r="59" spans="1:12" ht="12.75">
      <c r="A59" s="66" t="s">
        <v>45</v>
      </c>
      <c r="B59" s="63"/>
      <c r="C59" s="6">
        <v>1192.3</v>
      </c>
      <c r="D59" s="6">
        <v>1352.3</v>
      </c>
      <c r="E59" s="71">
        <v>454.4</v>
      </c>
      <c r="F59" s="71"/>
      <c r="G59" s="69"/>
      <c r="H59" s="70"/>
      <c r="I59" s="70"/>
      <c r="J59" s="70">
        <f>E59/C59</f>
        <v>0.38111213620733037</v>
      </c>
      <c r="K59" s="70">
        <f>E59/D59</f>
        <v>0.3360201138800562</v>
      </c>
      <c r="L59" s="94"/>
    </row>
    <row r="60" spans="1:12" ht="12.75">
      <c r="A60" s="66" t="s">
        <v>46</v>
      </c>
      <c r="B60" s="63"/>
      <c r="C60" s="6">
        <v>440</v>
      </c>
      <c r="D60" s="6">
        <v>440</v>
      </c>
      <c r="E60" s="71">
        <v>198.7</v>
      </c>
      <c r="F60" s="71"/>
      <c r="G60" s="69"/>
      <c r="H60" s="70"/>
      <c r="I60" s="70"/>
      <c r="J60" s="70">
        <f>E60/C60</f>
        <v>0.45159090909090904</v>
      </c>
      <c r="K60" s="70">
        <f>E60/D60</f>
        <v>0.45159090909090904</v>
      </c>
      <c r="L60" s="94"/>
    </row>
    <row r="61" spans="1:12" ht="12.75">
      <c r="A61" s="66" t="s">
        <v>47</v>
      </c>
      <c r="B61" s="63"/>
      <c r="C61" s="6">
        <v>907.7</v>
      </c>
      <c r="D61" s="6">
        <v>918.2</v>
      </c>
      <c r="E61" s="71">
        <v>379.3</v>
      </c>
      <c r="F61" s="71"/>
      <c r="G61" s="69"/>
      <c r="H61" s="70"/>
      <c r="I61" s="70"/>
      <c r="J61" s="70">
        <f>E61/C61</f>
        <v>0.4178693400903382</v>
      </c>
      <c r="K61" s="70">
        <f>E61/D61</f>
        <v>0.41309082988455675</v>
      </c>
      <c r="L61" s="94"/>
    </row>
    <row r="62" spans="1:12" ht="13.5" customHeight="1">
      <c r="A62" s="66" t="s">
        <v>48</v>
      </c>
      <c r="B62" s="63"/>
      <c r="C62" s="6">
        <v>472.4</v>
      </c>
      <c r="D62" s="6">
        <v>472.4</v>
      </c>
      <c r="E62" s="71">
        <v>247.6</v>
      </c>
      <c r="F62" s="71"/>
      <c r="G62" s="69"/>
      <c r="H62" s="70"/>
      <c r="I62" s="70"/>
      <c r="J62" s="70">
        <f>E62/C62</f>
        <v>0.5241320914479255</v>
      </c>
      <c r="K62" s="70">
        <f>E62/D62</f>
        <v>0.5241320914479255</v>
      </c>
      <c r="L62" s="95"/>
    </row>
    <row r="63" spans="1:249" ht="15.75" customHeight="1">
      <c r="A63" s="66" t="s">
        <v>49</v>
      </c>
      <c r="B63" s="63"/>
      <c r="C63" s="71">
        <v>761.8</v>
      </c>
      <c r="D63" s="71">
        <v>761.8</v>
      </c>
      <c r="E63" s="71">
        <v>330.6</v>
      </c>
      <c r="F63" s="71"/>
      <c r="G63" s="69"/>
      <c r="H63" s="70"/>
      <c r="I63" s="70"/>
      <c r="J63" s="70">
        <f>E63/C63</f>
        <v>0.4339721711735364</v>
      </c>
      <c r="K63" s="70">
        <f>E63/D63</f>
        <v>0.4339721711735364</v>
      </c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  <c r="EO63" s="9"/>
      <c r="EP63" s="9"/>
      <c r="EQ63" s="9"/>
      <c r="ER63" s="9"/>
      <c r="ES63" s="9"/>
      <c r="ET63" s="9"/>
      <c r="EU63" s="9"/>
      <c r="EV63" s="9"/>
      <c r="EW63" s="9"/>
      <c r="EX63" s="9"/>
      <c r="EY63" s="9"/>
      <c r="EZ63" s="9"/>
      <c r="FA63" s="9"/>
      <c r="FB63" s="9"/>
      <c r="FC63" s="9"/>
      <c r="FD63" s="9"/>
      <c r="FE63" s="9"/>
      <c r="FF63" s="9"/>
      <c r="FG63" s="9"/>
      <c r="FH63" s="9"/>
      <c r="FI63" s="9"/>
      <c r="FJ63" s="9"/>
      <c r="FK63" s="9"/>
      <c r="FL63" s="9"/>
      <c r="FM63" s="9"/>
      <c r="FN63" s="9"/>
      <c r="FO63" s="9"/>
      <c r="FP63" s="9"/>
      <c r="FQ63" s="9"/>
      <c r="FR63" s="9"/>
      <c r="FS63" s="9"/>
      <c r="FT63" s="9"/>
      <c r="FU63" s="9"/>
      <c r="FV63" s="9"/>
      <c r="FW63" s="9"/>
      <c r="FX63" s="9"/>
      <c r="FY63" s="9"/>
      <c r="FZ63" s="9"/>
      <c r="GA63" s="9"/>
      <c r="GB63" s="9"/>
      <c r="GC63" s="9"/>
      <c r="GD63" s="9"/>
      <c r="GE63" s="9"/>
      <c r="GF63" s="9"/>
      <c r="GG63" s="9"/>
      <c r="GH63" s="9"/>
      <c r="GI63" s="9"/>
      <c r="GJ63" s="9"/>
      <c r="GK63" s="9"/>
      <c r="GL63" s="9"/>
      <c r="GM63" s="9"/>
      <c r="GN63" s="9"/>
      <c r="GO63" s="9"/>
      <c r="GP63" s="9"/>
      <c r="GQ63" s="9"/>
      <c r="GR63" s="9"/>
      <c r="GS63" s="9"/>
      <c r="GT63" s="9"/>
      <c r="GU63" s="9"/>
      <c r="GV63" s="9"/>
      <c r="GW63" s="9"/>
      <c r="GX63" s="9"/>
      <c r="GY63" s="9"/>
      <c r="GZ63" s="9"/>
      <c r="HA63" s="9"/>
      <c r="HB63" s="9"/>
      <c r="HC63" s="9"/>
      <c r="HD63" s="9"/>
      <c r="HE63" s="9"/>
      <c r="HF63" s="9"/>
      <c r="HG63" s="9"/>
      <c r="HH63" s="9"/>
      <c r="HI63" s="9"/>
      <c r="HJ63" s="9"/>
      <c r="HK63" s="9"/>
      <c r="HL63" s="9"/>
      <c r="HM63" s="9"/>
      <c r="HN63" s="9"/>
      <c r="HO63" s="9"/>
      <c r="HP63" s="9"/>
      <c r="HQ63" s="9"/>
      <c r="HR63" s="9"/>
      <c r="HS63" s="9"/>
      <c r="HT63" s="9"/>
      <c r="HU63" s="9"/>
      <c r="HV63" s="9"/>
      <c r="HW63" s="9"/>
      <c r="HX63" s="9"/>
      <c r="HY63" s="9"/>
      <c r="HZ63" s="9"/>
      <c r="IA63" s="9"/>
      <c r="IB63" s="9"/>
      <c r="IC63" s="9"/>
      <c r="ID63" s="9"/>
      <c r="IE63" s="9"/>
      <c r="IF63" s="9"/>
      <c r="IG63" s="9"/>
      <c r="IH63" s="9"/>
      <c r="II63" s="9"/>
      <c r="IJ63" s="9"/>
      <c r="IK63" s="9"/>
      <c r="IL63" s="9"/>
      <c r="IM63" s="9"/>
      <c r="IN63" s="9"/>
      <c r="IO63" s="9"/>
    </row>
    <row r="64" spans="1:11" ht="12.75">
      <c r="A64" s="66" t="s">
        <v>50</v>
      </c>
      <c r="B64" s="63"/>
      <c r="C64" s="6">
        <v>2524.2</v>
      </c>
      <c r="D64" s="6">
        <v>2524.2</v>
      </c>
      <c r="E64" s="71">
        <v>1030.7</v>
      </c>
      <c r="F64" s="71"/>
      <c r="G64" s="69"/>
      <c r="H64" s="70"/>
      <c r="I64" s="70"/>
      <c r="J64" s="70">
        <f>E64/C64</f>
        <v>0.40832739085650904</v>
      </c>
      <c r="K64" s="70">
        <f>E64/D64</f>
        <v>0.40832739085650904</v>
      </c>
    </row>
    <row r="65" spans="1:11" ht="12.75">
      <c r="A65" s="122" t="s">
        <v>15</v>
      </c>
      <c r="B65" s="123"/>
      <c r="C65" s="13">
        <f>C5+C15+C25+C35+C45+C55</f>
        <v>42842.9</v>
      </c>
      <c r="D65" s="13">
        <f>D5+D15+D25+D35+D45+D55</f>
        <v>44625.2</v>
      </c>
      <c r="E65" s="13">
        <f>E5+E15+E25+E35+E45+E55</f>
        <v>28284.8</v>
      </c>
      <c r="F65" s="13">
        <f>F5+F15+F25+F35+F45+F55</f>
        <v>0</v>
      </c>
      <c r="G65" s="14">
        <f>E65/C65</f>
        <v>0.6601980724927584</v>
      </c>
      <c r="H65" s="14" t="e">
        <f>E65/#REF!</f>
        <v>#REF!</v>
      </c>
      <c r="I65" s="14" t="e">
        <f>E65/#REF!</f>
        <v>#REF!</v>
      </c>
      <c r="J65" s="26">
        <f>E65/C65</f>
        <v>0.6601980724927584</v>
      </c>
      <c r="K65" s="26">
        <f>E65/D65</f>
        <v>0.6338302125256582</v>
      </c>
    </row>
    <row r="66" spans="1:11" ht="12.75">
      <c r="A66" s="7" t="s">
        <v>78</v>
      </c>
      <c r="B66" s="28" t="s">
        <v>16</v>
      </c>
      <c r="C66" s="4">
        <f>C67</f>
        <v>2209</v>
      </c>
      <c r="D66" s="4">
        <f>D67</f>
        <v>2629</v>
      </c>
      <c r="E66" s="4">
        <f>E67</f>
        <v>1742.2</v>
      </c>
      <c r="F66" s="4">
        <f>F67</f>
        <v>0</v>
      </c>
      <c r="G66" s="5">
        <f>E66/C66</f>
        <v>0.7886826618379358</v>
      </c>
      <c r="H66" s="5" t="e">
        <f>E66/#REF!</f>
        <v>#REF!</v>
      </c>
      <c r="I66" s="5" t="e">
        <f>E66/#REF!</f>
        <v>#REF!</v>
      </c>
      <c r="J66" s="15">
        <f>E66/C66</f>
        <v>0.7886826618379358</v>
      </c>
      <c r="K66" s="16">
        <f>E66/D66</f>
        <v>0.6626854317230887</v>
      </c>
    </row>
    <row r="67" spans="1:11" ht="12.75">
      <c r="A67" s="66" t="s">
        <v>50</v>
      </c>
      <c r="B67" s="63"/>
      <c r="C67" s="6">
        <v>2209</v>
      </c>
      <c r="D67" s="6">
        <v>2629</v>
      </c>
      <c r="E67" s="71">
        <v>1742.2</v>
      </c>
      <c r="F67" s="68"/>
      <c r="G67" s="69"/>
      <c r="H67" s="69"/>
      <c r="I67" s="69"/>
      <c r="J67" s="70">
        <f>E67/C67</f>
        <v>0.7886826618379358</v>
      </c>
      <c r="K67" s="70">
        <f>E67/D67</f>
        <v>0.6626854317230887</v>
      </c>
    </row>
    <row r="68" spans="1:249" ht="12.75">
      <c r="A68" s="10" t="s">
        <v>119</v>
      </c>
      <c r="B68" s="84" t="s">
        <v>81</v>
      </c>
      <c r="C68" s="12"/>
      <c r="D68" s="12"/>
      <c r="E68" s="12">
        <f>E69+E70</f>
        <v>10.299999999999999</v>
      </c>
      <c r="F68" s="85"/>
      <c r="G68" s="30"/>
      <c r="H68" s="30"/>
      <c r="I68" s="30"/>
      <c r="J68" s="70"/>
      <c r="K68" s="70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  <c r="IA68" s="9"/>
      <c r="IB68" s="9"/>
      <c r="IC68" s="9"/>
      <c r="ID68" s="9"/>
      <c r="IE68" s="9"/>
      <c r="IF68" s="9"/>
      <c r="IG68" s="9"/>
      <c r="IH68" s="9"/>
      <c r="II68" s="9"/>
      <c r="IJ68" s="9"/>
      <c r="IK68" s="9"/>
      <c r="IL68" s="9"/>
      <c r="IM68" s="9"/>
      <c r="IN68" s="9"/>
      <c r="IO68" s="9"/>
    </row>
    <row r="69" spans="1:249" ht="12.75">
      <c r="A69" s="66" t="s">
        <v>44</v>
      </c>
      <c r="B69" s="84"/>
      <c r="C69" s="12"/>
      <c r="D69" s="12"/>
      <c r="E69" s="71">
        <v>9.2</v>
      </c>
      <c r="F69" s="68"/>
      <c r="G69" s="69"/>
      <c r="H69" s="69"/>
      <c r="I69" s="69"/>
      <c r="J69" s="70"/>
      <c r="K69" s="70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  <c r="GF69" s="9"/>
      <c r="GG69" s="9"/>
      <c r="GH69" s="9"/>
      <c r="GI69" s="9"/>
      <c r="GJ69" s="9"/>
      <c r="GK69" s="9"/>
      <c r="GL69" s="9"/>
      <c r="GM69" s="9"/>
      <c r="GN69" s="9"/>
      <c r="GO69" s="9"/>
      <c r="GP69" s="9"/>
      <c r="GQ69" s="9"/>
      <c r="GR69" s="9"/>
      <c r="GS69" s="9"/>
      <c r="GT69" s="9"/>
      <c r="GU69" s="9"/>
      <c r="GV69" s="9"/>
      <c r="GW69" s="9"/>
      <c r="GX69" s="9"/>
      <c r="GY69" s="9"/>
      <c r="GZ69" s="9"/>
      <c r="HA69" s="9"/>
      <c r="HB69" s="9"/>
      <c r="HC69" s="9"/>
      <c r="HD69" s="9"/>
      <c r="HE69" s="9"/>
      <c r="HF69" s="9"/>
      <c r="HG69" s="9"/>
      <c r="HH69" s="9"/>
      <c r="HI69" s="9"/>
      <c r="HJ69" s="9"/>
      <c r="HK69" s="9"/>
      <c r="HL69" s="9"/>
      <c r="HM69" s="9"/>
      <c r="HN69" s="9"/>
      <c r="HO69" s="9"/>
      <c r="HP69" s="9"/>
      <c r="HQ69" s="9"/>
      <c r="HR69" s="9"/>
      <c r="HS69" s="9"/>
      <c r="HT69" s="9"/>
      <c r="HU69" s="9"/>
      <c r="HV69" s="9"/>
      <c r="HW69" s="9"/>
      <c r="HX69" s="9"/>
      <c r="HY69" s="9"/>
      <c r="HZ69" s="9"/>
      <c r="IA69" s="9"/>
      <c r="IB69" s="9"/>
      <c r="IC69" s="9"/>
      <c r="ID69" s="9"/>
      <c r="IE69" s="9"/>
      <c r="IF69" s="9"/>
      <c r="IG69" s="9"/>
      <c r="IH69" s="9"/>
      <c r="II69" s="9"/>
      <c r="IJ69" s="9"/>
      <c r="IK69" s="9"/>
      <c r="IL69" s="9"/>
      <c r="IM69" s="9"/>
      <c r="IN69" s="9"/>
      <c r="IO69" s="9"/>
    </row>
    <row r="70" spans="1:11" ht="12.75">
      <c r="A70" s="66" t="s">
        <v>50</v>
      </c>
      <c r="B70" s="72"/>
      <c r="C70" s="6"/>
      <c r="D70" s="6"/>
      <c r="E70" s="71">
        <v>1.1</v>
      </c>
      <c r="F70" s="68"/>
      <c r="G70" s="69"/>
      <c r="H70" s="69"/>
      <c r="I70" s="69"/>
      <c r="J70" s="70"/>
      <c r="K70" s="70"/>
    </row>
    <row r="71" spans="1:249" s="9" customFormat="1" ht="12" customHeight="1">
      <c r="A71" s="7" t="s">
        <v>79</v>
      </c>
      <c r="B71" s="27" t="s">
        <v>51</v>
      </c>
      <c r="C71" s="4">
        <f>C72</f>
        <v>250</v>
      </c>
      <c r="D71" s="4">
        <f>D72</f>
        <v>315.5</v>
      </c>
      <c r="E71" s="4">
        <f>E72</f>
        <v>335.1</v>
      </c>
      <c r="F71" s="4">
        <f>F72</f>
        <v>0</v>
      </c>
      <c r="G71" s="5">
        <f>E71/C71</f>
        <v>1.3404</v>
      </c>
      <c r="H71" s="16" t="s">
        <v>14</v>
      </c>
      <c r="I71" s="16" t="s">
        <v>14</v>
      </c>
      <c r="J71" s="15">
        <f>E71/C71</f>
        <v>1.3404</v>
      </c>
      <c r="K71" s="15">
        <f>E71/D71</f>
        <v>1.062123613312203</v>
      </c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  <c r="CL71" s="60"/>
      <c r="CM71" s="60"/>
      <c r="CN71" s="60"/>
      <c r="CO71" s="60"/>
      <c r="CP71" s="60"/>
      <c r="CQ71" s="60"/>
      <c r="CR71" s="60"/>
      <c r="CS71" s="60"/>
      <c r="CT71" s="60"/>
      <c r="CU71" s="60"/>
      <c r="CV71" s="60"/>
      <c r="CW71" s="60"/>
      <c r="CX71" s="60"/>
      <c r="CY71" s="60"/>
      <c r="CZ71" s="60"/>
      <c r="DA71" s="60"/>
      <c r="DB71" s="60"/>
      <c r="DC71" s="60"/>
      <c r="DD71" s="60"/>
      <c r="DE71" s="60"/>
      <c r="DF71" s="60"/>
      <c r="DG71" s="60"/>
      <c r="DH71" s="60"/>
      <c r="DI71" s="60"/>
      <c r="DJ71" s="60"/>
      <c r="DK71" s="60"/>
      <c r="DL71" s="60"/>
      <c r="DM71" s="60"/>
      <c r="DN71" s="60"/>
      <c r="DO71" s="60"/>
      <c r="DP71" s="60"/>
      <c r="DQ71" s="60"/>
      <c r="DR71" s="60"/>
      <c r="DS71" s="60"/>
      <c r="DT71" s="60"/>
      <c r="DU71" s="60"/>
      <c r="DV71" s="60"/>
      <c r="DW71" s="60"/>
      <c r="DX71" s="60"/>
      <c r="DY71" s="60"/>
      <c r="DZ71" s="60"/>
      <c r="EA71" s="60"/>
      <c r="EB71" s="60"/>
      <c r="EC71" s="60"/>
      <c r="ED71" s="60"/>
      <c r="EE71" s="60"/>
      <c r="EF71" s="60"/>
      <c r="EG71" s="60"/>
      <c r="EH71" s="60"/>
      <c r="EI71" s="60"/>
      <c r="EJ71" s="60"/>
      <c r="EK71" s="60"/>
      <c r="EL71" s="60"/>
      <c r="EM71" s="60"/>
      <c r="EN71" s="60"/>
      <c r="EO71" s="60"/>
      <c r="EP71" s="60"/>
      <c r="EQ71" s="60"/>
      <c r="ER71" s="60"/>
      <c r="ES71" s="60"/>
      <c r="ET71" s="60"/>
      <c r="EU71" s="60"/>
      <c r="EV71" s="60"/>
      <c r="EW71" s="60"/>
      <c r="EX71" s="60"/>
      <c r="EY71" s="60"/>
      <c r="EZ71" s="60"/>
      <c r="FA71" s="60"/>
      <c r="FB71" s="60"/>
      <c r="FC71" s="60"/>
      <c r="FD71" s="60"/>
      <c r="FE71" s="60"/>
      <c r="FF71" s="60"/>
      <c r="FG71" s="60"/>
      <c r="FH71" s="60"/>
      <c r="FI71" s="60"/>
      <c r="FJ71" s="60"/>
      <c r="FK71" s="60"/>
      <c r="FL71" s="60"/>
      <c r="FM71" s="60"/>
      <c r="FN71" s="60"/>
      <c r="FO71" s="60"/>
      <c r="FP71" s="60"/>
      <c r="FQ71" s="60"/>
      <c r="FR71" s="60"/>
      <c r="FS71" s="60"/>
      <c r="FT71" s="60"/>
      <c r="FU71" s="60"/>
      <c r="FV71" s="60"/>
      <c r="FW71" s="60"/>
      <c r="FX71" s="60"/>
      <c r="FY71" s="60"/>
      <c r="FZ71" s="60"/>
      <c r="GA71" s="60"/>
      <c r="GB71" s="60"/>
      <c r="GC71" s="60"/>
      <c r="GD71" s="60"/>
      <c r="GE71" s="60"/>
      <c r="GF71" s="60"/>
      <c r="GG71" s="60"/>
      <c r="GH71" s="60"/>
      <c r="GI71" s="60"/>
      <c r="GJ71" s="60"/>
      <c r="GK71" s="60"/>
      <c r="GL71" s="60"/>
      <c r="GM71" s="60"/>
      <c r="GN71" s="60"/>
      <c r="GO71" s="60"/>
      <c r="GP71" s="60"/>
      <c r="GQ71" s="60"/>
      <c r="GR71" s="60"/>
      <c r="GS71" s="60"/>
      <c r="GT71" s="60"/>
      <c r="GU71" s="60"/>
      <c r="GV71" s="60"/>
      <c r="GW71" s="60"/>
      <c r="GX71" s="60"/>
      <c r="GY71" s="60"/>
      <c r="GZ71" s="60"/>
      <c r="HA71" s="60"/>
      <c r="HB71" s="60"/>
      <c r="HC71" s="60"/>
      <c r="HD71" s="60"/>
      <c r="HE71" s="60"/>
      <c r="HF71" s="60"/>
      <c r="HG71" s="60"/>
      <c r="HH71" s="60"/>
      <c r="HI71" s="60"/>
      <c r="HJ71" s="60"/>
      <c r="HK71" s="60"/>
      <c r="HL71" s="60"/>
      <c r="HM71" s="60"/>
      <c r="HN71" s="60"/>
      <c r="HO71" s="60"/>
      <c r="HP71" s="60"/>
      <c r="HQ71" s="60"/>
      <c r="HR71" s="60"/>
      <c r="HS71" s="60"/>
      <c r="HT71" s="60"/>
      <c r="HU71" s="60"/>
      <c r="HV71" s="60"/>
      <c r="HW71" s="60"/>
      <c r="HX71" s="60"/>
      <c r="HY71" s="60"/>
      <c r="HZ71" s="60"/>
      <c r="IA71" s="60"/>
      <c r="IB71" s="60"/>
      <c r="IC71" s="60"/>
      <c r="ID71" s="60"/>
      <c r="IE71" s="60"/>
      <c r="IF71" s="60"/>
      <c r="IG71" s="60"/>
      <c r="IH71" s="60"/>
      <c r="II71" s="60"/>
      <c r="IJ71" s="60"/>
      <c r="IK71" s="60"/>
      <c r="IL71" s="60"/>
      <c r="IM71" s="60"/>
      <c r="IN71" s="60"/>
      <c r="IO71" s="60"/>
    </row>
    <row r="72" spans="1:249" s="9" customFormat="1" ht="12.75">
      <c r="A72" s="66" t="s">
        <v>50</v>
      </c>
      <c r="B72" s="72"/>
      <c r="C72" s="6">
        <v>250</v>
      </c>
      <c r="D72" s="6">
        <v>315.5</v>
      </c>
      <c r="E72" s="71">
        <v>335.1</v>
      </c>
      <c r="F72" s="68"/>
      <c r="G72" s="69"/>
      <c r="H72" s="70"/>
      <c r="I72" s="70"/>
      <c r="J72" s="70">
        <f>E72/C72</f>
        <v>1.3404</v>
      </c>
      <c r="K72" s="70">
        <f>E72/D72</f>
        <v>1.062123613312203</v>
      </c>
      <c r="L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  <c r="CL72" s="60"/>
      <c r="CM72" s="60"/>
      <c r="CN72" s="60"/>
      <c r="CO72" s="60"/>
      <c r="CP72" s="60"/>
      <c r="CQ72" s="60"/>
      <c r="CR72" s="60"/>
      <c r="CS72" s="60"/>
      <c r="CT72" s="60"/>
      <c r="CU72" s="60"/>
      <c r="CV72" s="60"/>
      <c r="CW72" s="60"/>
      <c r="CX72" s="60"/>
      <c r="CY72" s="60"/>
      <c r="CZ72" s="60"/>
      <c r="DA72" s="60"/>
      <c r="DB72" s="60"/>
      <c r="DC72" s="60"/>
      <c r="DD72" s="60"/>
      <c r="DE72" s="60"/>
      <c r="DF72" s="60"/>
      <c r="DG72" s="60"/>
      <c r="DH72" s="60"/>
      <c r="DI72" s="60"/>
      <c r="DJ72" s="60"/>
      <c r="DK72" s="60"/>
      <c r="DL72" s="60"/>
      <c r="DM72" s="60"/>
      <c r="DN72" s="60"/>
      <c r="DO72" s="60"/>
      <c r="DP72" s="60"/>
      <c r="DQ72" s="60"/>
      <c r="DR72" s="60"/>
      <c r="DS72" s="60"/>
      <c r="DT72" s="60"/>
      <c r="DU72" s="60"/>
      <c r="DV72" s="60"/>
      <c r="DW72" s="60"/>
      <c r="DX72" s="60"/>
      <c r="DY72" s="60"/>
      <c r="DZ72" s="60"/>
      <c r="EA72" s="60"/>
      <c r="EB72" s="60"/>
      <c r="EC72" s="60"/>
      <c r="ED72" s="60"/>
      <c r="EE72" s="60"/>
      <c r="EF72" s="60"/>
      <c r="EG72" s="60"/>
      <c r="EH72" s="60"/>
      <c r="EI72" s="60"/>
      <c r="EJ72" s="60"/>
      <c r="EK72" s="60"/>
      <c r="EL72" s="60"/>
      <c r="EM72" s="60"/>
      <c r="EN72" s="60"/>
      <c r="EO72" s="60"/>
      <c r="EP72" s="60"/>
      <c r="EQ72" s="60"/>
      <c r="ER72" s="60"/>
      <c r="ES72" s="60"/>
      <c r="ET72" s="60"/>
      <c r="EU72" s="60"/>
      <c r="EV72" s="60"/>
      <c r="EW72" s="60"/>
      <c r="EX72" s="60"/>
      <c r="EY72" s="60"/>
      <c r="EZ72" s="60"/>
      <c r="FA72" s="60"/>
      <c r="FB72" s="60"/>
      <c r="FC72" s="60"/>
      <c r="FD72" s="60"/>
      <c r="FE72" s="60"/>
      <c r="FF72" s="60"/>
      <c r="FG72" s="60"/>
      <c r="FH72" s="60"/>
      <c r="FI72" s="60"/>
      <c r="FJ72" s="60"/>
      <c r="FK72" s="60"/>
      <c r="FL72" s="60"/>
      <c r="FM72" s="60"/>
      <c r="FN72" s="60"/>
      <c r="FO72" s="60"/>
      <c r="FP72" s="60"/>
      <c r="FQ72" s="60"/>
      <c r="FR72" s="60"/>
      <c r="FS72" s="60"/>
      <c r="FT72" s="60"/>
      <c r="FU72" s="60"/>
      <c r="FV72" s="60"/>
      <c r="FW72" s="60"/>
      <c r="FX72" s="60"/>
      <c r="FY72" s="60"/>
      <c r="FZ72" s="60"/>
      <c r="GA72" s="60"/>
      <c r="GB72" s="60"/>
      <c r="GC72" s="60"/>
      <c r="GD72" s="60"/>
      <c r="GE72" s="60"/>
      <c r="GF72" s="60"/>
      <c r="GG72" s="60"/>
      <c r="GH72" s="60"/>
      <c r="GI72" s="60"/>
      <c r="GJ72" s="60"/>
      <c r="GK72" s="60"/>
      <c r="GL72" s="60"/>
      <c r="GM72" s="60"/>
      <c r="GN72" s="60"/>
      <c r="GO72" s="60"/>
      <c r="GP72" s="60"/>
      <c r="GQ72" s="60"/>
      <c r="GR72" s="60"/>
      <c r="GS72" s="60"/>
      <c r="GT72" s="60"/>
      <c r="GU72" s="60"/>
      <c r="GV72" s="60"/>
      <c r="GW72" s="60"/>
      <c r="GX72" s="60"/>
      <c r="GY72" s="60"/>
      <c r="GZ72" s="60"/>
      <c r="HA72" s="60"/>
      <c r="HB72" s="60"/>
      <c r="HC72" s="60"/>
      <c r="HD72" s="60"/>
      <c r="HE72" s="60"/>
      <c r="HF72" s="60"/>
      <c r="HG72" s="60"/>
      <c r="HH72" s="60"/>
      <c r="HI72" s="60"/>
      <c r="HJ72" s="60"/>
      <c r="HK72" s="60"/>
      <c r="HL72" s="60"/>
      <c r="HM72" s="60"/>
      <c r="HN72" s="60"/>
      <c r="HO72" s="60"/>
      <c r="HP72" s="60"/>
      <c r="HQ72" s="60"/>
      <c r="HR72" s="60"/>
      <c r="HS72" s="60"/>
      <c r="HT72" s="60"/>
      <c r="HU72" s="60"/>
      <c r="HV72" s="60"/>
      <c r="HW72" s="60"/>
      <c r="HX72" s="60"/>
      <c r="HY72" s="60"/>
      <c r="HZ72" s="60"/>
      <c r="IA72" s="60"/>
      <c r="IB72" s="60"/>
      <c r="IC72" s="60"/>
      <c r="ID72" s="60"/>
      <c r="IE72" s="60"/>
      <c r="IF72" s="60"/>
      <c r="IG72" s="60"/>
      <c r="IH72" s="60"/>
      <c r="II72" s="60"/>
      <c r="IJ72" s="60"/>
      <c r="IK72" s="60"/>
      <c r="IL72" s="60"/>
      <c r="IM72" s="60"/>
      <c r="IN72" s="60"/>
      <c r="IO72" s="60"/>
    </row>
    <row r="73" spans="1:249" s="9" customFormat="1" ht="12.75" customHeight="1">
      <c r="A73" s="7" t="s">
        <v>96</v>
      </c>
      <c r="B73" s="27" t="s">
        <v>97</v>
      </c>
      <c r="C73" s="12">
        <f>C74</f>
        <v>70</v>
      </c>
      <c r="D73" s="12">
        <f>D74</f>
        <v>229.4</v>
      </c>
      <c r="E73" s="12">
        <f>E74</f>
        <v>229.4</v>
      </c>
      <c r="F73" s="85"/>
      <c r="G73" s="30"/>
      <c r="H73" s="15"/>
      <c r="I73" s="15"/>
      <c r="J73" s="15" t="s">
        <v>14</v>
      </c>
      <c r="K73" s="15">
        <f>E73/D73</f>
        <v>1</v>
      </c>
      <c r="L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  <c r="CL73" s="60"/>
      <c r="CM73" s="60"/>
      <c r="CN73" s="60"/>
      <c r="CO73" s="60"/>
      <c r="CP73" s="60"/>
      <c r="CQ73" s="60"/>
      <c r="CR73" s="60"/>
      <c r="CS73" s="60"/>
      <c r="CT73" s="60"/>
      <c r="CU73" s="60"/>
      <c r="CV73" s="60"/>
      <c r="CW73" s="60"/>
      <c r="CX73" s="60"/>
      <c r="CY73" s="60"/>
      <c r="CZ73" s="60"/>
      <c r="DA73" s="60"/>
      <c r="DB73" s="60"/>
      <c r="DC73" s="60"/>
      <c r="DD73" s="60"/>
      <c r="DE73" s="60"/>
      <c r="DF73" s="60"/>
      <c r="DG73" s="60"/>
      <c r="DH73" s="60"/>
      <c r="DI73" s="60"/>
      <c r="DJ73" s="60"/>
      <c r="DK73" s="60"/>
      <c r="DL73" s="60"/>
      <c r="DM73" s="60"/>
      <c r="DN73" s="60"/>
      <c r="DO73" s="60"/>
      <c r="DP73" s="60"/>
      <c r="DQ73" s="60"/>
      <c r="DR73" s="60"/>
      <c r="DS73" s="60"/>
      <c r="DT73" s="60"/>
      <c r="DU73" s="60"/>
      <c r="DV73" s="60"/>
      <c r="DW73" s="60"/>
      <c r="DX73" s="60"/>
      <c r="DY73" s="60"/>
      <c r="DZ73" s="60"/>
      <c r="EA73" s="60"/>
      <c r="EB73" s="60"/>
      <c r="EC73" s="60"/>
      <c r="ED73" s="60"/>
      <c r="EE73" s="60"/>
      <c r="EF73" s="60"/>
      <c r="EG73" s="60"/>
      <c r="EH73" s="60"/>
      <c r="EI73" s="60"/>
      <c r="EJ73" s="60"/>
      <c r="EK73" s="60"/>
      <c r="EL73" s="60"/>
      <c r="EM73" s="60"/>
      <c r="EN73" s="60"/>
      <c r="EO73" s="60"/>
      <c r="EP73" s="60"/>
      <c r="EQ73" s="60"/>
      <c r="ER73" s="60"/>
      <c r="ES73" s="60"/>
      <c r="ET73" s="60"/>
      <c r="EU73" s="60"/>
      <c r="EV73" s="60"/>
      <c r="EW73" s="60"/>
      <c r="EX73" s="60"/>
      <c r="EY73" s="60"/>
      <c r="EZ73" s="60"/>
      <c r="FA73" s="60"/>
      <c r="FB73" s="60"/>
      <c r="FC73" s="60"/>
      <c r="FD73" s="60"/>
      <c r="FE73" s="60"/>
      <c r="FF73" s="60"/>
      <c r="FG73" s="60"/>
      <c r="FH73" s="60"/>
      <c r="FI73" s="60"/>
      <c r="FJ73" s="60"/>
      <c r="FK73" s="60"/>
      <c r="FL73" s="60"/>
      <c r="FM73" s="60"/>
      <c r="FN73" s="60"/>
      <c r="FO73" s="60"/>
      <c r="FP73" s="60"/>
      <c r="FQ73" s="60"/>
      <c r="FR73" s="60"/>
      <c r="FS73" s="60"/>
      <c r="FT73" s="60"/>
      <c r="FU73" s="60"/>
      <c r="FV73" s="60"/>
      <c r="FW73" s="60"/>
      <c r="FX73" s="60"/>
      <c r="FY73" s="60"/>
      <c r="FZ73" s="60"/>
      <c r="GA73" s="60"/>
      <c r="GB73" s="60"/>
      <c r="GC73" s="60"/>
      <c r="GD73" s="60"/>
      <c r="GE73" s="60"/>
      <c r="GF73" s="60"/>
      <c r="GG73" s="60"/>
      <c r="GH73" s="60"/>
      <c r="GI73" s="60"/>
      <c r="GJ73" s="60"/>
      <c r="GK73" s="60"/>
      <c r="GL73" s="60"/>
      <c r="GM73" s="60"/>
      <c r="GN73" s="60"/>
      <c r="GO73" s="60"/>
      <c r="GP73" s="60"/>
      <c r="GQ73" s="60"/>
      <c r="GR73" s="60"/>
      <c r="GS73" s="60"/>
      <c r="GT73" s="60"/>
      <c r="GU73" s="60"/>
      <c r="GV73" s="60"/>
      <c r="GW73" s="60"/>
      <c r="GX73" s="60"/>
      <c r="GY73" s="60"/>
      <c r="GZ73" s="60"/>
      <c r="HA73" s="60"/>
      <c r="HB73" s="60"/>
      <c r="HC73" s="60"/>
      <c r="HD73" s="60"/>
      <c r="HE73" s="60"/>
      <c r="HF73" s="60"/>
      <c r="HG73" s="60"/>
      <c r="HH73" s="60"/>
      <c r="HI73" s="60"/>
      <c r="HJ73" s="60"/>
      <c r="HK73" s="60"/>
      <c r="HL73" s="60"/>
      <c r="HM73" s="60"/>
      <c r="HN73" s="60"/>
      <c r="HO73" s="60"/>
      <c r="HP73" s="60"/>
      <c r="HQ73" s="60"/>
      <c r="HR73" s="60"/>
      <c r="HS73" s="60"/>
      <c r="HT73" s="60"/>
      <c r="HU73" s="60"/>
      <c r="HV73" s="60"/>
      <c r="HW73" s="60"/>
      <c r="HX73" s="60"/>
      <c r="HY73" s="60"/>
      <c r="HZ73" s="60"/>
      <c r="IA73" s="60"/>
      <c r="IB73" s="60"/>
      <c r="IC73" s="60"/>
      <c r="ID73" s="60"/>
      <c r="IE73" s="60"/>
      <c r="IF73" s="60"/>
      <c r="IG73" s="60"/>
      <c r="IH73" s="60"/>
      <c r="II73" s="60"/>
      <c r="IJ73" s="60"/>
      <c r="IK73" s="60"/>
      <c r="IL73" s="60"/>
      <c r="IM73" s="60"/>
      <c r="IN73" s="60"/>
      <c r="IO73" s="60"/>
    </row>
    <row r="74" spans="1:249" s="9" customFormat="1" ht="12.75">
      <c r="A74" s="66" t="s">
        <v>50</v>
      </c>
      <c r="B74" s="72"/>
      <c r="C74" s="6">
        <v>70</v>
      </c>
      <c r="D74" s="6">
        <v>229.4</v>
      </c>
      <c r="E74" s="71">
        <v>229.4</v>
      </c>
      <c r="F74" s="68"/>
      <c r="G74" s="69"/>
      <c r="H74" s="70"/>
      <c r="I74" s="70"/>
      <c r="J74" s="70" t="s">
        <v>14</v>
      </c>
      <c r="K74" s="70">
        <f>E74/D74</f>
        <v>1</v>
      </c>
      <c r="L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  <c r="CL74" s="60"/>
      <c r="CM74" s="60"/>
      <c r="CN74" s="60"/>
      <c r="CO74" s="60"/>
      <c r="CP74" s="60"/>
      <c r="CQ74" s="60"/>
      <c r="CR74" s="60"/>
      <c r="CS74" s="60"/>
      <c r="CT74" s="60"/>
      <c r="CU74" s="60"/>
      <c r="CV74" s="60"/>
      <c r="CW74" s="60"/>
      <c r="CX74" s="60"/>
      <c r="CY74" s="60"/>
      <c r="CZ74" s="60"/>
      <c r="DA74" s="60"/>
      <c r="DB74" s="60"/>
      <c r="DC74" s="60"/>
      <c r="DD74" s="60"/>
      <c r="DE74" s="60"/>
      <c r="DF74" s="60"/>
      <c r="DG74" s="60"/>
      <c r="DH74" s="60"/>
      <c r="DI74" s="60"/>
      <c r="DJ74" s="60"/>
      <c r="DK74" s="60"/>
      <c r="DL74" s="60"/>
      <c r="DM74" s="60"/>
      <c r="DN74" s="60"/>
      <c r="DO74" s="60"/>
      <c r="DP74" s="60"/>
      <c r="DQ74" s="60"/>
      <c r="DR74" s="60"/>
      <c r="DS74" s="60"/>
      <c r="DT74" s="60"/>
      <c r="DU74" s="60"/>
      <c r="DV74" s="60"/>
      <c r="DW74" s="60"/>
      <c r="DX74" s="60"/>
      <c r="DY74" s="60"/>
      <c r="DZ74" s="60"/>
      <c r="EA74" s="60"/>
      <c r="EB74" s="60"/>
      <c r="EC74" s="60"/>
      <c r="ED74" s="60"/>
      <c r="EE74" s="60"/>
      <c r="EF74" s="60"/>
      <c r="EG74" s="60"/>
      <c r="EH74" s="60"/>
      <c r="EI74" s="60"/>
      <c r="EJ74" s="60"/>
      <c r="EK74" s="60"/>
      <c r="EL74" s="60"/>
      <c r="EM74" s="60"/>
      <c r="EN74" s="60"/>
      <c r="EO74" s="60"/>
      <c r="EP74" s="60"/>
      <c r="EQ74" s="60"/>
      <c r="ER74" s="60"/>
      <c r="ES74" s="60"/>
      <c r="ET74" s="60"/>
      <c r="EU74" s="60"/>
      <c r="EV74" s="60"/>
      <c r="EW74" s="60"/>
      <c r="EX74" s="60"/>
      <c r="EY74" s="60"/>
      <c r="EZ74" s="60"/>
      <c r="FA74" s="60"/>
      <c r="FB74" s="60"/>
      <c r="FC74" s="60"/>
      <c r="FD74" s="60"/>
      <c r="FE74" s="60"/>
      <c r="FF74" s="60"/>
      <c r="FG74" s="60"/>
      <c r="FH74" s="60"/>
      <c r="FI74" s="60"/>
      <c r="FJ74" s="60"/>
      <c r="FK74" s="60"/>
      <c r="FL74" s="60"/>
      <c r="FM74" s="60"/>
      <c r="FN74" s="60"/>
      <c r="FO74" s="60"/>
      <c r="FP74" s="60"/>
      <c r="FQ74" s="60"/>
      <c r="FR74" s="60"/>
      <c r="FS74" s="60"/>
      <c r="FT74" s="60"/>
      <c r="FU74" s="60"/>
      <c r="FV74" s="60"/>
      <c r="FW74" s="60"/>
      <c r="FX74" s="60"/>
      <c r="FY74" s="60"/>
      <c r="FZ74" s="60"/>
      <c r="GA74" s="60"/>
      <c r="GB74" s="60"/>
      <c r="GC74" s="60"/>
      <c r="GD74" s="60"/>
      <c r="GE74" s="60"/>
      <c r="GF74" s="60"/>
      <c r="GG74" s="60"/>
      <c r="GH74" s="60"/>
      <c r="GI74" s="60"/>
      <c r="GJ74" s="60"/>
      <c r="GK74" s="60"/>
      <c r="GL74" s="60"/>
      <c r="GM74" s="60"/>
      <c r="GN74" s="60"/>
      <c r="GO74" s="60"/>
      <c r="GP74" s="60"/>
      <c r="GQ74" s="60"/>
      <c r="GR74" s="60"/>
      <c r="GS74" s="60"/>
      <c r="GT74" s="60"/>
      <c r="GU74" s="60"/>
      <c r="GV74" s="60"/>
      <c r="GW74" s="60"/>
      <c r="GX74" s="60"/>
      <c r="GY74" s="60"/>
      <c r="GZ74" s="60"/>
      <c r="HA74" s="60"/>
      <c r="HB74" s="60"/>
      <c r="HC74" s="60"/>
      <c r="HD74" s="60"/>
      <c r="HE74" s="60"/>
      <c r="HF74" s="60"/>
      <c r="HG74" s="60"/>
      <c r="HH74" s="60"/>
      <c r="HI74" s="60"/>
      <c r="HJ74" s="60"/>
      <c r="HK74" s="60"/>
      <c r="HL74" s="60"/>
      <c r="HM74" s="60"/>
      <c r="HN74" s="60"/>
      <c r="HO74" s="60"/>
      <c r="HP74" s="60"/>
      <c r="HQ74" s="60"/>
      <c r="HR74" s="60"/>
      <c r="HS74" s="60"/>
      <c r="HT74" s="60"/>
      <c r="HU74" s="60"/>
      <c r="HV74" s="60"/>
      <c r="HW74" s="60"/>
      <c r="HX74" s="60"/>
      <c r="HY74" s="60"/>
      <c r="HZ74" s="60"/>
      <c r="IA74" s="60"/>
      <c r="IB74" s="60"/>
      <c r="IC74" s="60"/>
      <c r="ID74" s="60"/>
      <c r="IE74" s="60"/>
      <c r="IF74" s="60"/>
      <c r="IG74" s="60"/>
      <c r="IH74" s="60"/>
      <c r="II74" s="60"/>
      <c r="IJ74" s="60"/>
      <c r="IK74" s="60"/>
      <c r="IL74" s="60"/>
      <c r="IM74" s="60"/>
      <c r="IN74" s="60"/>
      <c r="IO74" s="60"/>
    </row>
    <row r="75" spans="1:249" s="9" customFormat="1" ht="12.75">
      <c r="A75" s="122" t="s">
        <v>26</v>
      </c>
      <c r="B75" s="123"/>
      <c r="C75" s="13">
        <f>C66+C71</f>
        <v>2459</v>
      </c>
      <c r="D75" s="13">
        <f>D66+D71</f>
        <v>2944.5</v>
      </c>
      <c r="E75" s="13">
        <f>E66+E71+E68+E73</f>
        <v>2317.0000000000005</v>
      </c>
      <c r="F75" s="13">
        <f>F66+F71</f>
        <v>0</v>
      </c>
      <c r="G75" s="14">
        <f>E75/C75</f>
        <v>0.9422529483529892</v>
      </c>
      <c r="H75" s="16" t="s">
        <v>14</v>
      </c>
      <c r="I75" s="16" t="s">
        <v>14</v>
      </c>
      <c r="J75" s="26">
        <f>E75/C75</f>
        <v>0.9422529483529892</v>
      </c>
      <c r="K75" s="26">
        <f>E75/D75</f>
        <v>0.7868908133808797</v>
      </c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  <c r="CL75" s="60"/>
      <c r="CM75" s="60"/>
      <c r="CN75" s="60"/>
      <c r="CO75" s="60"/>
      <c r="CP75" s="60"/>
      <c r="CQ75" s="60"/>
      <c r="CR75" s="60"/>
      <c r="CS75" s="60"/>
      <c r="CT75" s="60"/>
      <c r="CU75" s="60"/>
      <c r="CV75" s="60"/>
      <c r="CW75" s="60"/>
      <c r="CX75" s="60"/>
      <c r="CY75" s="60"/>
      <c r="CZ75" s="60"/>
      <c r="DA75" s="60"/>
      <c r="DB75" s="60"/>
      <c r="DC75" s="60"/>
      <c r="DD75" s="60"/>
      <c r="DE75" s="60"/>
      <c r="DF75" s="60"/>
      <c r="DG75" s="60"/>
      <c r="DH75" s="60"/>
      <c r="DI75" s="60"/>
      <c r="DJ75" s="60"/>
      <c r="DK75" s="60"/>
      <c r="DL75" s="60"/>
      <c r="DM75" s="60"/>
      <c r="DN75" s="60"/>
      <c r="DO75" s="60"/>
      <c r="DP75" s="60"/>
      <c r="DQ75" s="60"/>
      <c r="DR75" s="60"/>
      <c r="DS75" s="60"/>
      <c r="DT75" s="60"/>
      <c r="DU75" s="60"/>
      <c r="DV75" s="60"/>
      <c r="DW75" s="60"/>
      <c r="DX75" s="60"/>
      <c r="DY75" s="60"/>
      <c r="DZ75" s="60"/>
      <c r="EA75" s="60"/>
      <c r="EB75" s="60"/>
      <c r="EC75" s="60"/>
      <c r="ED75" s="60"/>
      <c r="EE75" s="60"/>
      <c r="EF75" s="60"/>
      <c r="EG75" s="60"/>
      <c r="EH75" s="60"/>
      <c r="EI75" s="60"/>
      <c r="EJ75" s="60"/>
      <c r="EK75" s="60"/>
      <c r="EL75" s="60"/>
      <c r="EM75" s="60"/>
      <c r="EN75" s="60"/>
      <c r="EO75" s="60"/>
      <c r="EP75" s="60"/>
      <c r="EQ75" s="60"/>
      <c r="ER75" s="60"/>
      <c r="ES75" s="60"/>
      <c r="ET75" s="60"/>
      <c r="EU75" s="60"/>
      <c r="EV75" s="60"/>
      <c r="EW75" s="60"/>
      <c r="EX75" s="60"/>
      <c r="EY75" s="60"/>
      <c r="EZ75" s="60"/>
      <c r="FA75" s="60"/>
      <c r="FB75" s="60"/>
      <c r="FC75" s="60"/>
      <c r="FD75" s="60"/>
      <c r="FE75" s="60"/>
      <c r="FF75" s="60"/>
      <c r="FG75" s="60"/>
      <c r="FH75" s="60"/>
      <c r="FI75" s="60"/>
      <c r="FJ75" s="60"/>
      <c r="FK75" s="60"/>
      <c r="FL75" s="60"/>
      <c r="FM75" s="60"/>
      <c r="FN75" s="60"/>
      <c r="FO75" s="60"/>
      <c r="FP75" s="60"/>
      <c r="FQ75" s="60"/>
      <c r="FR75" s="60"/>
      <c r="FS75" s="60"/>
      <c r="FT75" s="60"/>
      <c r="FU75" s="60"/>
      <c r="FV75" s="60"/>
      <c r="FW75" s="60"/>
      <c r="FX75" s="60"/>
      <c r="FY75" s="60"/>
      <c r="FZ75" s="60"/>
      <c r="GA75" s="60"/>
      <c r="GB75" s="60"/>
      <c r="GC75" s="60"/>
      <c r="GD75" s="60"/>
      <c r="GE75" s="60"/>
      <c r="GF75" s="60"/>
      <c r="GG75" s="60"/>
      <c r="GH75" s="60"/>
      <c r="GI75" s="60"/>
      <c r="GJ75" s="60"/>
      <c r="GK75" s="60"/>
      <c r="GL75" s="60"/>
      <c r="GM75" s="60"/>
      <c r="GN75" s="60"/>
      <c r="GO75" s="60"/>
      <c r="GP75" s="60"/>
      <c r="GQ75" s="60"/>
      <c r="GR75" s="60"/>
      <c r="GS75" s="60"/>
      <c r="GT75" s="60"/>
      <c r="GU75" s="60"/>
      <c r="GV75" s="60"/>
      <c r="GW75" s="60"/>
      <c r="GX75" s="60"/>
      <c r="GY75" s="60"/>
      <c r="GZ75" s="60"/>
      <c r="HA75" s="60"/>
      <c r="HB75" s="60"/>
      <c r="HC75" s="60"/>
      <c r="HD75" s="60"/>
      <c r="HE75" s="60"/>
      <c r="HF75" s="60"/>
      <c r="HG75" s="60"/>
      <c r="HH75" s="60"/>
      <c r="HI75" s="60"/>
      <c r="HJ75" s="60"/>
      <c r="HK75" s="60"/>
      <c r="HL75" s="60"/>
      <c r="HM75" s="60"/>
      <c r="HN75" s="60"/>
      <c r="HO75" s="60"/>
      <c r="HP75" s="60"/>
      <c r="HQ75" s="60"/>
      <c r="HR75" s="60"/>
      <c r="HS75" s="60"/>
      <c r="HT75" s="60"/>
      <c r="HU75" s="60"/>
      <c r="HV75" s="60"/>
      <c r="HW75" s="60"/>
      <c r="HX75" s="60"/>
      <c r="HY75" s="60"/>
      <c r="HZ75" s="60"/>
      <c r="IA75" s="60"/>
      <c r="IB75" s="60"/>
      <c r="IC75" s="60"/>
      <c r="ID75" s="60"/>
      <c r="IE75" s="60"/>
      <c r="IF75" s="60"/>
      <c r="IG75" s="60"/>
      <c r="IH75" s="60"/>
      <c r="II75" s="60"/>
      <c r="IJ75" s="60"/>
      <c r="IK75" s="60"/>
      <c r="IL75" s="60"/>
      <c r="IM75" s="60"/>
      <c r="IN75" s="60"/>
      <c r="IO75" s="60"/>
    </row>
    <row r="76" spans="1:249" s="9" customFormat="1" ht="16.5">
      <c r="A76" s="124" t="s">
        <v>52</v>
      </c>
      <c r="B76" s="125"/>
      <c r="C76" s="17">
        <f>C77+C78+C79+C80+C81+C82+C83+C84+C85</f>
        <v>45371.9</v>
      </c>
      <c r="D76" s="17">
        <f>D77+D78+D79+D80+D81+D82+D83+D84+D85</f>
        <v>47799.100000000006</v>
      </c>
      <c r="E76" s="17">
        <f>E77+E78+E79+E80+E81+E82+E83+E84+E85</f>
        <v>30601.8</v>
      </c>
      <c r="F76" s="17">
        <f>F77+F78+F79+F80+F81+F82+F83+F84+F85</f>
        <v>0</v>
      </c>
      <c r="G76" s="42">
        <f>E76/C76</f>
        <v>0.6744659139246979</v>
      </c>
      <c r="H76" s="42" t="e">
        <f>E76/#REF!</f>
        <v>#REF!</v>
      </c>
      <c r="I76" s="42" t="e">
        <f>E76/#REF!</f>
        <v>#REF!</v>
      </c>
      <c r="J76" s="83">
        <f>E76/C76</f>
        <v>0.6744659139246979</v>
      </c>
      <c r="K76" s="52">
        <f>E76/D76</f>
        <v>0.6402170752168973</v>
      </c>
      <c r="L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  <c r="CL76" s="60"/>
      <c r="CM76" s="60"/>
      <c r="CN76" s="60"/>
      <c r="CO76" s="60"/>
      <c r="CP76" s="60"/>
      <c r="CQ76" s="60"/>
      <c r="CR76" s="60"/>
      <c r="CS76" s="60"/>
      <c r="CT76" s="60"/>
      <c r="CU76" s="60"/>
      <c r="CV76" s="60"/>
      <c r="CW76" s="60"/>
      <c r="CX76" s="60"/>
      <c r="CY76" s="60"/>
      <c r="CZ76" s="60"/>
      <c r="DA76" s="60"/>
      <c r="DB76" s="60"/>
      <c r="DC76" s="60"/>
      <c r="DD76" s="60"/>
      <c r="DE76" s="60"/>
      <c r="DF76" s="60"/>
      <c r="DG76" s="60"/>
      <c r="DH76" s="60"/>
      <c r="DI76" s="60"/>
      <c r="DJ76" s="60"/>
      <c r="DK76" s="60"/>
      <c r="DL76" s="60"/>
      <c r="DM76" s="60"/>
      <c r="DN76" s="60"/>
      <c r="DO76" s="60"/>
      <c r="DP76" s="60"/>
      <c r="DQ76" s="60"/>
      <c r="DR76" s="60"/>
      <c r="DS76" s="60"/>
      <c r="DT76" s="60"/>
      <c r="DU76" s="60"/>
      <c r="DV76" s="60"/>
      <c r="DW76" s="60"/>
      <c r="DX76" s="60"/>
      <c r="DY76" s="60"/>
      <c r="DZ76" s="60"/>
      <c r="EA76" s="60"/>
      <c r="EB76" s="60"/>
      <c r="EC76" s="60"/>
      <c r="ED76" s="60"/>
      <c r="EE76" s="60"/>
      <c r="EF76" s="60"/>
      <c r="EG76" s="60"/>
      <c r="EH76" s="60"/>
      <c r="EI76" s="60"/>
      <c r="EJ76" s="60"/>
      <c r="EK76" s="60"/>
      <c r="EL76" s="60"/>
      <c r="EM76" s="60"/>
      <c r="EN76" s="60"/>
      <c r="EO76" s="60"/>
      <c r="EP76" s="60"/>
      <c r="EQ76" s="60"/>
      <c r="ER76" s="60"/>
      <c r="ES76" s="60"/>
      <c r="ET76" s="60"/>
      <c r="EU76" s="60"/>
      <c r="EV76" s="60"/>
      <c r="EW76" s="60"/>
      <c r="EX76" s="60"/>
      <c r="EY76" s="60"/>
      <c r="EZ76" s="60"/>
      <c r="FA76" s="60"/>
      <c r="FB76" s="60"/>
      <c r="FC76" s="60"/>
      <c r="FD76" s="60"/>
      <c r="FE76" s="60"/>
      <c r="FF76" s="60"/>
      <c r="FG76" s="60"/>
      <c r="FH76" s="60"/>
      <c r="FI76" s="60"/>
      <c r="FJ76" s="60"/>
      <c r="FK76" s="60"/>
      <c r="FL76" s="60"/>
      <c r="FM76" s="60"/>
      <c r="FN76" s="60"/>
      <c r="FO76" s="60"/>
      <c r="FP76" s="60"/>
      <c r="FQ76" s="60"/>
      <c r="FR76" s="60"/>
      <c r="FS76" s="60"/>
      <c r="FT76" s="60"/>
      <c r="FU76" s="60"/>
      <c r="FV76" s="60"/>
      <c r="FW76" s="60"/>
      <c r="FX76" s="60"/>
      <c r="FY76" s="60"/>
      <c r="FZ76" s="60"/>
      <c r="GA76" s="60"/>
      <c r="GB76" s="60"/>
      <c r="GC76" s="60"/>
      <c r="GD76" s="60"/>
      <c r="GE76" s="60"/>
      <c r="GF76" s="60"/>
      <c r="GG76" s="60"/>
      <c r="GH76" s="60"/>
      <c r="GI76" s="60"/>
      <c r="GJ76" s="60"/>
      <c r="GK76" s="60"/>
      <c r="GL76" s="60"/>
      <c r="GM76" s="60"/>
      <c r="GN76" s="60"/>
      <c r="GO76" s="60"/>
      <c r="GP76" s="60"/>
      <c r="GQ76" s="60"/>
      <c r="GR76" s="60"/>
      <c r="GS76" s="60"/>
      <c r="GT76" s="60"/>
      <c r="GU76" s="60"/>
      <c r="GV76" s="60"/>
      <c r="GW76" s="60"/>
      <c r="GX76" s="60"/>
      <c r="GY76" s="60"/>
      <c r="GZ76" s="60"/>
      <c r="HA76" s="60"/>
      <c r="HB76" s="60"/>
      <c r="HC76" s="60"/>
      <c r="HD76" s="60"/>
      <c r="HE76" s="60"/>
      <c r="HF76" s="60"/>
      <c r="HG76" s="60"/>
      <c r="HH76" s="60"/>
      <c r="HI76" s="60"/>
      <c r="HJ76" s="60"/>
      <c r="HK76" s="60"/>
      <c r="HL76" s="60"/>
      <c r="HM76" s="60"/>
      <c r="HN76" s="60"/>
      <c r="HO76" s="60"/>
      <c r="HP76" s="60"/>
      <c r="HQ76" s="60"/>
      <c r="HR76" s="60"/>
      <c r="HS76" s="60"/>
      <c r="HT76" s="60"/>
      <c r="HU76" s="60"/>
      <c r="HV76" s="60"/>
      <c r="HW76" s="60"/>
      <c r="HX76" s="60"/>
      <c r="HY76" s="60"/>
      <c r="HZ76" s="60"/>
      <c r="IA76" s="60"/>
      <c r="IB76" s="60"/>
      <c r="IC76" s="60"/>
      <c r="ID76" s="60"/>
      <c r="IE76" s="60"/>
      <c r="IF76" s="60"/>
      <c r="IG76" s="60"/>
      <c r="IH76" s="60"/>
      <c r="II76" s="60"/>
      <c r="IJ76" s="60"/>
      <c r="IK76" s="60"/>
      <c r="IL76" s="60"/>
      <c r="IM76" s="60"/>
      <c r="IN76" s="60"/>
      <c r="IO76" s="60"/>
    </row>
    <row r="77" spans="1:249" s="9" customFormat="1" ht="13.5" customHeight="1">
      <c r="A77" s="66" t="s">
        <v>42</v>
      </c>
      <c r="B77" s="63"/>
      <c r="C77" s="4">
        <f>C6+C16+C26+C36+C46+C56</f>
        <v>3215.3999999999996</v>
      </c>
      <c r="D77" s="4">
        <f>D6+D16+D26+D36+D46+D56</f>
        <v>3175.3999999999996</v>
      </c>
      <c r="E77" s="4">
        <f>E6+E16+E26+E36+E46+E56</f>
        <v>1978.9</v>
      </c>
      <c r="F77" s="4">
        <f>F6+F16+F26+F36+F46+F56</f>
        <v>0</v>
      </c>
      <c r="G77" s="30">
        <f>E77/C77</f>
        <v>0.6154444237108915</v>
      </c>
      <c r="H77" s="5" t="e">
        <f>E77/#REF!</f>
        <v>#REF!</v>
      </c>
      <c r="I77" s="5" t="e">
        <f>E77/#REF!</f>
        <v>#REF!</v>
      </c>
      <c r="J77" s="15">
        <f>E77/C77</f>
        <v>0.6154444237108915</v>
      </c>
      <c r="K77" s="16">
        <f>E77/D77</f>
        <v>0.6231970775335391</v>
      </c>
      <c r="L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  <c r="CL77" s="60"/>
      <c r="CM77" s="60"/>
      <c r="CN77" s="60"/>
      <c r="CO77" s="60"/>
      <c r="CP77" s="60"/>
      <c r="CQ77" s="60"/>
      <c r="CR77" s="60"/>
      <c r="CS77" s="60"/>
      <c r="CT77" s="60"/>
      <c r="CU77" s="60"/>
      <c r="CV77" s="60"/>
      <c r="CW77" s="60"/>
      <c r="CX77" s="60"/>
      <c r="CY77" s="60"/>
      <c r="CZ77" s="60"/>
      <c r="DA77" s="60"/>
      <c r="DB77" s="60"/>
      <c r="DC77" s="60"/>
      <c r="DD77" s="60"/>
      <c r="DE77" s="60"/>
      <c r="DF77" s="60"/>
      <c r="DG77" s="60"/>
      <c r="DH77" s="60"/>
      <c r="DI77" s="60"/>
      <c r="DJ77" s="60"/>
      <c r="DK77" s="60"/>
      <c r="DL77" s="60"/>
      <c r="DM77" s="60"/>
      <c r="DN77" s="60"/>
      <c r="DO77" s="60"/>
      <c r="DP77" s="60"/>
      <c r="DQ77" s="60"/>
      <c r="DR77" s="60"/>
      <c r="DS77" s="60"/>
      <c r="DT77" s="60"/>
      <c r="DU77" s="60"/>
      <c r="DV77" s="60"/>
      <c r="DW77" s="60"/>
      <c r="DX77" s="60"/>
      <c r="DY77" s="60"/>
      <c r="DZ77" s="60"/>
      <c r="EA77" s="60"/>
      <c r="EB77" s="60"/>
      <c r="EC77" s="60"/>
      <c r="ED77" s="60"/>
      <c r="EE77" s="60"/>
      <c r="EF77" s="60"/>
      <c r="EG77" s="60"/>
      <c r="EH77" s="60"/>
      <c r="EI77" s="60"/>
      <c r="EJ77" s="60"/>
      <c r="EK77" s="60"/>
      <c r="EL77" s="60"/>
      <c r="EM77" s="60"/>
      <c r="EN77" s="60"/>
      <c r="EO77" s="60"/>
      <c r="EP77" s="60"/>
      <c r="EQ77" s="60"/>
      <c r="ER77" s="60"/>
      <c r="ES77" s="60"/>
      <c r="ET77" s="60"/>
      <c r="EU77" s="60"/>
      <c r="EV77" s="60"/>
      <c r="EW77" s="60"/>
      <c r="EX77" s="60"/>
      <c r="EY77" s="60"/>
      <c r="EZ77" s="60"/>
      <c r="FA77" s="60"/>
      <c r="FB77" s="60"/>
      <c r="FC77" s="60"/>
      <c r="FD77" s="60"/>
      <c r="FE77" s="60"/>
      <c r="FF77" s="60"/>
      <c r="FG77" s="60"/>
      <c r="FH77" s="60"/>
      <c r="FI77" s="60"/>
      <c r="FJ77" s="60"/>
      <c r="FK77" s="60"/>
      <c r="FL77" s="60"/>
      <c r="FM77" s="60"/>
      <c r="FN77" s="60"/>
      <c r="FO77" s="60"/>
      <c r="FP77" s="60"/>
      <c r="FQ77" s="60"/>
      <c r="FR77" s="60"/>
      <c r="FS77" s="60"/>
      <c r="FT77" s="60"/>
      <c r="FU77" s="60"/>
      <c r="FV77" s="60"/>
      <c r="FW77" s="60"/>
      <c r="FX77" s="60"/>
      <c r="FY77" s="60"/>
      <c r="FZ77" s="60"/>
      <c r="GA77" s="60"/>
      <c r="GB77" s="60"/>
      <c r="GC77" s="60"/>
      <c r="GD77" s="60"/>
      <c r="GE77" s="60"/>
      <c r="GF77" s="60"/>
      <c r="GG77" s="60"/>
      <c r="GH77" s="60"/>
      <c r="GI77" s="60"/>
      <c r="GJ77" s="60"/>
      <c r="GK77" s="60"/>
      <c r="GL77" s="60"/>
      <c r="GM77" s="60"/>
      <c r="GN77" s="60"/>
      <c r="GO77" s="60"/>
      <c r="GP77" s="60"/>
      <c r="GQ77" s="60"/>
      <c r="GR77" s="60"/>
      <c r="GS77" s="60"/>
      <c r="GT77" s="60"/>
      <c r="GU77" s="60"/>
      <c r="GV77" s="60"/>
      <c r="GW77" s="60"/>
      <c r="GX77" s="60"/>
      <c r="GY77" s="60"/>
      <c r="GZ77" s="60"/>
      <c r="HA77" s="60"/>
      <c r="HB77" s="60"/>
      <c r="HC77" s="60"/>
      <c r="HD77" s="60"/>
      <c r="HE77" s="60"/>
      <c r="HF77" s="60"/>
      <c r="HG77" s="60"/>
      <c r="HH77" s="60"/>
      <c r="HI77" s="60"/>
      <c r="HJ77" s="60"/>
      <c r="HK77" s="60"/>
      <c r="HL77" s="60"/>
      <c r="HM77" s="60"/>
      <c r="HN77" s="60"/>
      <c r="HO77" s="60"/>
      <c r="HP77" s="60"/>
      <c r="HQ77" s="60"/>
      <c r="HR77" s="60"/>
      <c r="HS77" s="60"/>
      <c r="HT77" s="60"/>
      <c r="HU77" s="60"/>
      <c r="HV77" s="60"/>
      <c r="HW77" s="60"/>
      <c r="HX77" s="60"/>
      <c r="HY77" s="60"/>
      <c r="HZ77" s="60"/>
      <c r="IA77" s="60"/>
      <c r="IB77" s="60"/>
      <c r="IC77" s="60"/>
      <c r="ID77" s="60"/>
      <c r="IE77" s="60"/>
      <c r="IF77" s="60"/>
      <c r="IG77" s="60"/>
      <c r="IH77" s="60"/>
      <c r="II77" s="60"/>
      <c r="IJ77" s="60"/>
      <c r="IK77" s="60"/>
      <c r="IL77" s="60"/>
      <c r="IM77" s="60"/>
      <c r="IN77" s="60"/>
      <c r="IO77" s="60"/>
    </row>
    <row r="78" spans="1:249" s="9" customFormat="1" ht="12.75">
      <c r="A78" s="66" t="s">
        <v>43</v>
      </c>
      <c r="B78" s="63"/>
      <c r="C78" s="4">
        <f>C7+C17+C27+C37+C47+C57</f>
        <v>1564.3000000000002</v>
      </c>
      <c r="D78" s="4">
        <f>D7+D17+D27+D37+D47+D57</f>
        <v>1564.3000000000002</v>
      </c>
      <c r="E78" s="4">
        <f>E7+E17+E27+E37+E47+E57</f>
        <v>892.1</v>
      </c>
      <c r="F78" s="4">
        <f>F7+F17+F27+F37+F47+F57</f>
        <v>0</v>
      </c>
      <c r="G78" s="30">
        <f>E78/C78</f>
        <v>0.5702870293421978</v>
      </c>
      <c r="H78" s="5" t="e">
        <f>E78/#REF!</f>
        <v>#REF!</v>
      </c>
      <c r="I78" s="5" t="e">
        <f>E78/#REF!</f>
        <v>#REF!</v>
      </c>
      <c r="J78" s="15">
        <f>E78/C78</f>
        <v>0.5702870293421978</v>
      </c>
      <c r="K78" s="16">
        <f>E78/D78</f>
        <v>0.5702870293421978</v>
      </c>
      <c r="L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  <c r="CL78" s="60"/>
      <c r="CM78" s="60"/>
      <c r="CN78" s="60"/>
      <c r="CO78" s="60"/>
      <c r="CP78" s="60"/>
      <c r="CQ78" s="60"/>
      <c r="CR78" s="60"/>
      <c r="CS78" s="60"/>
      <c r="CT78" s="60"/>
      <c r="CU78" s="60"/>
      <c r="CV78" s="60"/>
      <c r="CW78" s="60"/>
      <c r="CX78" s="60"/>
      <c r="CY78" s="60"/>
      <c r="CZ78" s="60"/>
      <c r="DA78" s="60"/>
      <c r="DB78" s="60"/>
      <c r="DC78" s="60"/>
      <c r="DD78" s="60"/>
      <c r="DE78" s="60"/>
      <c r="DF78" s="60"/>
      <c r="DG78" s="60"/>
      <c r="DH78" s="60"/>
      <c r="DI78" s="60"/>
      <c r="DJ78" s="60"/>
      <c r="DK78" s="60"/>
      <c r="DL78" s="60"/>
      <c r="DM78" s="60"/>
      <c r="DN78" s="60"/>
      <c r="DO78" s="60"/>
      <c r="DP78" s="60"/>
      <c r="DQ78" s="60"/>
      <c r="DR78" s="60"/>
      <c r="DS78" s="60"/>
      <c r="DT78" s="60"/>
      <c r="DU78" s="60"/>
      <c r="DV78" s="60"/>
      <c r="DW78" s="60"/>
      <c r="DX78" s="60"/>
      <c r="DY78" s="60"/>
      <c r="DZ78" s="60"/>
      <c r="EA78" s="60"/>
      <c r="EB78" s="60"/>
      <c r="EC78" s="60"/>
      <c r="ED78" s="60"/>
      <c r="EE78" s="60"/>
      <c r="EF78" s="60"/>
      <c r="EG78" s="60"/>
      <c r="EH78" s="60"/>
      <c r="EI78" s="60"/>
      <c r="EJ78" s="60"/>
      <c r="EK78" s="60"/>
      <c r="EL78" s="60"/>
      <c r="EM78" s="60"/>
      <c r="EN78" s="60"/>
      <c r="EO78" s="60"/>
      <c r="EP78" s="60"/>
      <c r="EQ78" s="60"/>
      <c r="ER78" s="60"/>
      <c r="ES78" s="60"/>
      <c r="ET78" s="60"/>
      <c r="EU78" s="60"/>
      <c r="EV78" s="60"/>
      <c r="EW78" s="60"/>
      <c r="EX78" s="60"/>
      <c r="EY78" s="60"/>
      <c r="EZ78" s="60"/>
      <c r="FA78" s="60"/>
      <c r="FB78" s="60"/>
      <c r="FC78" s="60"/>
      <c r="FD78" s="60"/>
      <c r="FE78" s="60"/>
      <c r="FF78" s="60"/>
      <c r="FG78" s="60"/>
      <c r="FH78" s="60"/>
      <c r="FI78" s="60"/>
      <c r="FJ78" s="60"/>
      <c r="FK78" s="60"/>
      <c r="FL78" s="60"/>
      <c r="FM78" s="60"/>
      <c r="FN78" s="60"/>
      <c r="FO78" s="60"/>
      <c r="FP78" s="60"/>
      <c r="FQ78" s="60"/>
      <c r="FR78" s="60"/>
      <c r="FS78" s="60"/>
      <c r="FT78" s="60"/>
      <c r="FU78" s="60"/>
      <c r="FV78" s="60"/>
      <c r="FW78" s="60"/>
      <c r="FX78" s="60"/>
      <c r="FY78" s="60"/>
      <c r="FZ78" s="60"/>
      <c r="GA78" s="60"/>
      <c r="GB78" s="60"/>
      <c r="GC78" s="60"/>
      <c r="GD78" s="60"/>
      <c r="GE78" s="60"/>
      <c r="GF78" s="60"/>
      <c r="GG78" s="60"/>
      <c r="GH78" s="60"/>
      <c r="GI78" s="60"/>
      <c r="GJ78" s="60"/>
      <c r="GK78" s="60"/>
      <c r="GL78" s="60"/>
      <c r="GM78" s="60"/>
      <c r="GN78" s="60"/>
      <c r="GO78" s="60"/>
      <c r="GP78" s="60"/>
      <c r="GQ78" s="60"/>
      <c r="GR78" s="60"/>
      <c r="GS78" s="60"/>
      <c r="GT78" s="60"/>
      <c r="GU78" s="60"/>
      <c r="GV78" s="60"/>
      <c r="GW78" s="60"/>
      <c r="GX78" s="60"/>
      <c r="GY78" s="60"/>
      <c r="GZ78" s="60"/>
      <c r="HA78" s="60"/>
      <c r="HB78" s="60"/>
      <c r="HC78" s="60"/>
      <c r="HD78" s="60"/>
      <c r="HE78" s="60"/>
      <c r="HF78" s="60"/>
      <c r="HG78" s="60"/>
      <c r="HH78" s="60"/>
      <c r="HI78" s="60"/>
      <c r="HJ78" s="60"/>
      <c r="HK78" s="60"/>
      <c r="HL78" s="60"/>
      <c r="HM78" s="60"/>
      <c r="HN78" s="60"/>
      <c r="HO78" s="60"/>
      <c r="HP78" s="60"/>
      <c r="HQ78" s="60"/>
      <c r="HR78" s="60"/>
      <c r="HS78" s="60"/>
      <c r="HT78" s="60"/>
      <c r="HU78" s="60"/>
      <c r="HV78" s="60"/>
      <c r="HW78" s="60"/>
      <c r="HX78" s="60"/>
      <c r="HY78" s="60"/>
      <c r="HZ78" s="60"/>
      <c r="IA78" s="60"/>
      <c r="IB78" s="60"/>
      <c r="IC78" s="60"/>
      <c r="ID78" s="60"/>
      <c r="IE78" s="60"/>
      <c r="IF78" s="60"/>
      <c r="IG78" s="60"/>
      <c r="IH78" s="60"/>
      <c r="II78" s="60"/>
      <c r="IJ78" s="60"/>
      <c r="IK78" s="60"/>
      <c r="IL78" s="60"/>
      <c r="IM78" s="60"/>
      <c r="IN78" s="60"/>
      <c r="IO78" s="60"/>
    </row>
    <row r="79" spans="1:249" s="9" customFormat="1" ht="12.75">
      <c r="A79" s="66" t="s">
        <v>44</v>
      </c>
      <c r="B79" s="63"/>
      <c r="C79" s="4">
        <f>C8+C18+C28+C38+C48+C58+C69</f>
        <v>2583.2</v>
      </c>
      <c r="D79" s="4">
        <f>D8+D18+D28+D38+D48+D58+D69</f>
        <v>2583.2</v>
      </c>
      <c r="E79" s="4">
        <f>E8+E18+E28+E38+E48+E58+E69</f>
        <v>2120.3999999999996</v>
      </c>
      <c r="F79" s="4">
        <f>F8+F18+F28+F38+F48+F58</f>
        <v>0</v>
      </c>
      <c r="G79" s="30">
        <f>E79/C79</f>
        <v>0.8208423660576029</v>
      </c>
      <c r="H79" s="5" t="e">
        <f>E79/#REF!</f>
        <v>#REF!</v>
      </c>
      <c r="I79" s="5" t="e">
        <f>E79/#REF!</f>
        <v>#REF!</v>
      </c>
      <c r="J79" s="15">
        <f>E79/C79</f>
        <v>0.8208423660576029</v>
      </c>
      <c r="K79" s="16">
        <f>E79/D79</f>
        <v>0.8208423660576029</v>
      </c>
      <c r="L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  <c r="CL79" s="60"/>
      <c r="CM79" s="60"/>
      <c r="CN79" s="60"/>
      <c r="CO79" s="60"/>
      <c r="CP79" s="60"/>
      <c r="CQ79" s="60"/>
      <c r="CR79" s="60"/>
      <c r="CS79" s="60"/>
      <c r="CT79" s="60"/>
      <c r="CU79" s="60"/>
      <c r="CV79" s="60"/>
      <c r="CW79" s="60"/>
      <c r="CX79" s="60"/>
      <c r="CY79" s="60"/>
      <c r="CZ79" s="60"/>
      <c r="DA79" s="60"/>
      <c r="DB79" s="60"/>
      <c r="DC79" s="60"/>
      <c r="DD79" s="60"/>
      <c r="DE79" s="60"/>
      <c r="DF79" s="60"/>
      <c r="DG79" s="60"/>
      <c r="DH79" s="60"/>
      <c r="DI79" s="60"/>
      <c r="DJ79" s="60"/>
      <c r="DK79" s="60"/>
      <c r="DL79" s="60"/>
      <c r="DM79" s="60"/>
      <c r="DN79" s="60"/>
      <c r="DO79" s="60"/>
      <c r="DP79" s="60"/>
      <c r="DQ79" s="60"/>
      <c r="DR79" s="60"/>
      <c r="DS79" s="60"/>
      <c r="DT79" s="60"/>
      <c r="DU79" s="60"/>
      <c r="DV79" s="60"/>
      <c r="DW79" s="60"/>
      <c r="DX79" s="60"/>
      <c r="DY79" s="60"/>
      <c r="DZ79" s="60"/>
      <c r="EA79" s="60"/>
      <c r="EB79" s="60"/>
      <c r="EC79" s="60"/>
      <c r="ED79" s="60"/>
      <c r="EE79" s="60"/>
      <c r="EF79" s="60"/>
      <c r="EG79" s="60"/>
      <c r="EH79" s="60"/>
      <c r="EI79" s="60"/>
      <c r="EJ79" s="60"/>
      <c r="EK79" s="60"/>
      <c r="EL79" s="60"/>
      <c r="EM79" s="60"/>
      <c r="EN79" s="60"/>
      <c r="EO79" s="60"/>
      <c r="EP79" s="60"/>
      <c r="EQ79" s="60"/>
      <c r="ER79" s="60"/>
      <c r="ES79" s="60"/>
      <c r="ET79" s="60"/>
      <c r="EU79" s="60"/>
      <c r="EV79" s="60"/>
      <c r="EW79" s="60"/>
      <c r="EX79" s="60"/>
      <c r="EY79" s="60"/>
      <c r="EZ79" s="60"/>
      <c r="FA79" s="60"/>
      <c r="FB79" s="60"/>
      <c r="FC79" s="60"/>
      <c r="FD79" s="60"/>
      <c r="FE79" s="60"/>
      <c r="FF79" s="60"/>
      <c r="FG79" s="60"/>
      <c r="FH79" s="60"/>
      <c r="FI79" s="60"/>
      <c r="FJ79" s="60"/>
      <c r="FK79" s="60"/>
      <c r="FL79" s="60"/>
      <c r="FM79" s="60"/>
      <c r="FN79" s="60"/>
      <c r="FO79" s="60"/>
      <c r="FP79" s="60"/>
      <c r="FQ79" s="60"/>
      <c r="FR79" s="60"/>
      <c r="FS79" s="60"/>
      <c r="FT79" s="60"/>
      <c r="FU79" s="60"/>
      <c r="FV79" s="60"/>
      <c r="FW79" s="60"/>
      <c r="FX79" s="60"/>
      <c r="FY79" s="60"/>
      <c r="FZ79" s="60"/>
      <c r="GA79" s="60"/>
      <c r="GB79" s="60"/>
      <c r="GC79" s="60"/>
      <c r="GD79" s="60"/>
      <c r="GE79" s="60"/>
      <c r="GF79" s="60"/>
      <c r="GG79" s="60"/>
      <c r="GH79" s="60"/>
      <c r="GI79" s="60"/>
      <c r="GJ79" s="60"/>
      <c r="GK79" s="60"/>
      <c r="GL79" s="60"/>
      <c r="GM79" s="60"/>
      <c r="GN79" s="60"/>
      <c r="GO79" s="60"/>
      <c r="GP79" s="60"/>
      <c r="GQ79" s="60"/>
      <c r="GR79" s="60"/>
      <c r="GS79" s="60"/>
      <c r="GT79" s="60"/>
      <c r="GU79" s="60"/>
      <c r="GV79" s="60"/>
      <c r="GW79" s="60"/>
      <c r="GX79" s="60"/>
      <c r="GY79" s="60"/>
      <c r="GZ79" s="60"/>
      <c r="HA79" s="60"/>
      <c r="HB79" s="60"/>
      <c r="HC79" s="60"/>
      <c r="HD79" s="60"/>
      <c r="HE79" s="60"/>
      <c r="HF79" s="60"/>
      <c r="HG79" s="60"/>
      <c r="HH79" s="60"/>
      <c r="HI79" s="60"/>
      <c r="HJ79" s="60"/>
      <c r="HK79" s="60"/>
      <c r="HL79" s="60"/>
      <c r="HM79" s="60"/>
      <c r="HN79" s="60"/>
      <c r="HO79" s="60"/>
      <c r="HP79" s="60"/>
      <c r="HQ79" s="60"/>
      <c r="HR79" s="60"/>
      <c r="HS79" s="60"/>
      <c r="HT79" s="60"/>
      <c r="HU79" s="60"/>
      <c r="HV79" s="60"/>
      <c r="HW79" s="60"/>
      <c r="HX79" s="60"/>
      <c r="HY79" s="60"/>
      <c r="HZ79" s="60"/>
      <c r="IA79" s="60"/>
      <c r="IB79" s="60"/>
      <c r="IC79" s="60"/>
      <c r="ID79" s="60"/>
      <c r="IE79" s="60"/>
      <c r="IF79" s="60"/>
      <c r="IG79" s="60"/>
      <c r="IH79" s="60"/>
      <c r="II79" s="60"/>
      <c r="IJ79" s="60"/>
      <c r="IK79" s="60"/>
      <c r="IL79" s="60"/>
      <c r="IM79" s="60"/>
      <c r="IN79" s="60"/>
      <c r="IO79" s="60"/>
    </row>
    <row r="80" spans="1:249" s="9" customFormat="1" ht="12.75">
      <c r="A80" s="66" t="s">
        <v>45</v>
      </c>
      <c r="B80" s="63"/>
      <c r="C80" s="4">
        <f>C9+C19+C29+C39+C49+C59</f>
        <v>3831.0999999999995</v>
      </c>
      <c r="D80" s="4">
        <f>D9+D19+D29+D39+D49+D59</f>
        <v>3991.0999999999995</v>
      </c>
      <c r="E80" s="4">
        <f>E9+E19+E29+E39+E49+E59</f>
        <v>1971.1000000000004</v>
      </c>
      <c r="F80" s="4">
        <f>F9+F19+F29+F39+F49+F59</f>
        <v>0</v>
      </c>
      <c r="G80" s="30">
        <f>E80/C80</f>
        <v>0.5144997520294434</v>
      </c>
      <c r="H80" s="5" t="e">
        <f>E80/#REF!</f>
        <v>#REF!</v>
      </c>
      <c r="I80" s="5" t="e">
        <f>E80/#REF!</f>
        <v>#REF!</v>
      </c>
      <c r="J80" s="15">
        <f>E80/C80</f>
        <v>0.5144997520294434</v>
      </c>
      <c r="K80" s="16">
        <f>E80/D80</f>
        <v>0.49387386935932465</v>
      </c>
      <c r="L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  <c r="CL80" s="60"/>
      <c r="CM80" s="60"/>
      <c r="CN80" s="60"/>
      <c r="CO80" s="60"/>
      <c r="CP80" s="60"/>
      <c r="CQ80" s="60"/>
      <c r="CR80" s="60"/>
      <c r="CS80" s="60"/>
      <c r="CT80" s="60"/>
      <c r="CU80" s="60"/>
      <c r="CV80" s="60"/>
      <c r="CW80" s="60"/>
      <c r="CX80" s="60"/>
      <c r="CY80" s="60"/>
      <c r="CZ80" s="60"/>
      <c r="DA80" s="60"/>
      <c r="DB80" s="60"/>
      <c r="DC80" s="60"/>
      <c r="DD80" s="60"/>
      <c r="DE80" s="60"/>
      <c r="DF80" s="60"/>
      <c r="DG80" s="60"/>
      <c r="DH80" s="60"/>
      <c r="DI80" s="60"/>
      <c r="DJ80" s="60"/>
      <c r="DK80" s="60"/>
      <c r="DL80" s="60"/>
      <c r="DM80" s="60"/>
      <c r="DN80" s="60"/>
      <c r="DO80" s="60"/>
      <c r="DP80" s="60"/>
      <c r="DQ80" s="60"/>
      <c r="DR80" s="60"/>
      <c r="DS80" s="60"/>
      <c r="DT80" s="60"/>
      <c r="DU80" s="60"/>
      <c r="DV80" s="60"/>
      <c r="DW80" s="60"/>
      <c r="DX80" s="60"/>
      <c r="DY80" s="60"/>
      <c r="DZ80" s="60"/>
      <c r="EA80" s="60"/>
      <c r="EB80" s="60"/>
      <c r="EC80" s="60"/>
      <c r="ED80" s="60"/>
      <c r="EE80" s="60"/>
      <c r="EF80" s="60"/>
      <c r="EG80" s="60"/>
      <c r="EH80" s="60"/>
      <c r="EI80" s="60"/>
      <c r="EJ80" s="60"/>
      <c r="EK80" s="60"/>
      <c r="EL80" s="60"/>
      <c r="EM80" s="60"/>
      <c r="EN80" s="60"/>
      <c r="EO80" s="60"/>
      <c r="EP80" s="60"/>
      <c r="EQ80" s="60"/>
      <c r="ER80" s="60"/>
      <c r="ES80" s="60"/>
      <c r="ET80" s="60"/>
      <c r="EU80" s="60"/>
      <c r="EV80" s="60"/>
      <c r="EW80" s="60"/>
      <c r="EX80" s="60"/>
      <c r="EY80" s="60"/>
      <c r="EZ80" s="60"/>
      <c r="FA80" s="60"/>
      <c r="FB80" s="60"/>
      <c r="FC80" s="60"/>
      <c r="FD80" s="60"/>
      <c r="FE80" s="60"/>
      <c r="FF80" s="60"/>
      <c r="FG80" s="60"/>
      <c r="FH80" s="60"/>
      <c r="FI80" s="60"/>
      <c r="FJ80" s="60"/>
      <c r="FK80" s="60"/>
      <c r="FL80" s="60"/>
      <c r="FM80" s="60"/>
      <c r="FN80" s="60"/>
      <c r="FO80" s="60"/>
      <c r="FP80" s="60"/>
      <c r="FQ80" s="60"/>
      <c r="FR80" s="60"/>
      <c r="FS80" s="60"/>
      <c r="FT80" s="60"/>
      <c r="FU80" s="60"/>
      <c r="FV80" s="60"/>
      <c r="FW80" s="60"/>
      <c r="FX80" s="60"/>
      <c r="FY80" s="60"/>
      <c r="FZ80" s="60"/>
      <c r="GA80" s="60"/>
      <c r="GB80" s="60"/>
      <c r="GC80" s="60"/>
      <c r="GD80" s="60"/>
      <c r="GE80" s="60"/>
      <c r="GF80" s="60"/>
      <c r="GG80" s="60"/>
      <c r="GH80" s="60"/>
      <c r="GI80" s="60"/>
      <c r="GJ80" s="60"/>
      <c r="GK80" s="60"/>
      <c r="GL80" s="60"/>
      <c r="GM80" s="60"/>
      <c r="GN80" s="60"/>
      <c r="GO80" s="60"/>
      <c r="GP80" s="60"/>
      <c r="GQ80" s="60"/>
      <c r="GR80" s="60"/>
      <c r="GS80" s="60"/>
      <c r="GT80" s="60"/>
      <c r="GU80" s="60"/>
      <c r="GV80" s="60"/>
      <c r="GW80" s="60"/>
      <c r="GX80" s="60"/>
      <c r="GY80" s="60"/>
      <c r="GZ80" s="60"/>
      <c r="HA80" s="60"/>
      <c r="HB80" s="60"/>
      <c r="HC80" s="60"/>
      <c r="HD80" s="60"/>
      <c r="HE80" s="60"/>
      <c r="HF80" s="60"/>
      <c r="HG80" s="60"/>
      <c r="HH80" s="60"/>
      <c r="HI80" s="60"/>
      <c r="HJ80" s="60"/>
      <c r="HK80" s="60"/>
      <c r="HL80" s="60"/>
      <c r="HM80" s="60"/>
      <c r="HN80" s="60"/>
      <c r="HO80" s="60"/>
      <c r="HP80" s="60"/>
      <c r="HQ80" s="60"/>
      <c r="HR80" s="60"/>
      <c r="HS80" s="60"/>
      <c r="HT80" s="60"/>
      <c r="HU80" s="60"/>
      <c r="HV80" s="60"/>
      <c r="HW80" s="60"/>
      <c r="HX80" s="60"/>
      <c r="HY80" s="60"/>
      <c r="HZ80" s="60"/>
      <c r="IA80" s="60"/>
      <c r="IB80" s="60"/>
      <c r="IC80" s="60"/>
      <c r="ID80" s="60"/>
      <c r="IE80" s="60"/>
      <c r="IF80" s="60"/>
      <c r="IG80" s="60"/>
      <c r="IH80" s="60"/>
      <c r="II80" s="60"/>
      <c r="IJ80" s="60"/>
      <c r="IK80" s="60"/>
      <c r="IL80" s="60"/>
      <c r="IM80" s="60"/>
      <c r="IN80" s="60"/>
      <c r="IO80" s="60"/>
    </row>
    <row r="81" spans="1:249" s="9" customFormat="1" ht="12.75">
      <c r="A81" s="66" t="s">
        <v>46</v>
      </c>
      <c r="B81" s="63"/>
      <c r="C81" s="4">
        <f>C10+C20+C30+C40+C50+C60</f>
        <v>1474.3</v>
      </c>
      <c r="D81" s="4">
        <f>D10+D20+D30+D40+D50+D60</f>
        <v>1474.3</v>
      </c>
      <c r="E81" s="4">
        <f>E10+E20+E30+E40+E50+E60</f>
        <v>1003.3</v>
      </c>
      <c r="F81" s="4">
        <f>F10+F20+F30+F40+F50+F60</f>
        <v>0</v>
      </c>
      <c r="G81" s="30">
        <f>E81/C81</f>
        <v>0.6805263514888421</v>
      </c>
      <c r="H81" s="5" t="e">
        <f>E81/#REF!</f>
        <v>#REF!</v>
      </c>
      <c r="I81" s="5" t="e">
        <f>E81/#REF!</f>
        <v>#REF!</v>
      </c>
      <c r="J81" s="15">
        <f>E81/C81</f>
        <v>0.6805263514888421</v>
      </c>
      <c r="K81" s="16">
        <f>E81/D81</f>
        <v>0.6805263514888421</v>
      </c>
      <c r="L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  <c r="CL81" s="60"/>
      <c r="CM81" s="60"/>
      <c r="CN81" s="60"/>
      <c r="CO81" s="60"/>
      <c r="CP81" s="60"/>
      <c r="CQ81" s="60"/>
      <c r="CR81" s="60"/>
      <c r="CS81" s="60"/>
      <c r="CT81" s="60"/>
      <c r="CU81" s="60"/>
      <c r="CV81" s="60"/>
      <c r="CW81" s="60"/>
      <c r="CX81" s="60"/>
      <c r="CY81" s="60"/>
      <c r="CZ81" s="60"/>
      <c r="DA81" s="60"/>
      <c r="DB81" s="60"/>
      <c r="DC81" s="60"/>
      <c r="DD81" s="60"/>
      <c r="DE81" s="60"/>
      <c r="DF81" s="60"/>
      <c r="DG81" s="60"/>
      <c r="DH81" s="60"/>
      <c r="DI81" s="60"/>
      <c r="DJ81" s="60"/>
      <c r="DK81" s="60"/>
      <c r="DL81" s="60"/>
      <c r="DM81" s="60"/>
      <c r="DN81" s="60"/>
      <c r="DO81" s="60"/>
      <c r="DP81" s="60"/>
      <c r="DQ81" s="60"/>
      <c r="DR81" s="60"/>
      <c r="DS81" s="60"/>
      <c r="DT81" s="60"/>
      <c r="DU81" s="60"/>
      <c r="DV81" s="60"/>
      <c r="DW81" s="60"/>
      <c r="DX81" s="60"/>
      <c r="DY81" s="60"/>
      <c r="DZ81" s="60"/>
      <c r="EA81" s="60"/>
      <c r="EB81" s="60"/>
      <c r="EC81" s="60"/>
      <c r="ED81" s="60"/>
      <c r="EE81" s="60"/>
      <c r="EF81" s="60"/>
      <c r="EG81" s="60"/>
      <c r="EH81" s="60"/>
      <c r="EI81" s="60"/>
      <c r="EJ81" s="60"/>
      <c r="EK81" s="60"/>
      <c r="EL81" s="60"/>
      <c r="EM81" s="60"/>
      <c r="EN81" s="60"/>
      <c r="EO81" s="60"/>
      <c r="EP81" s="60"/>
      <c r="EQ81" s="60"/>
      <c r="ER81" s="60"/>
      <c r="ES81" s="60"/>
      <c r="ET81" s="60"/>
      <c r="EU81" s="60"/>
      <c r="EV81" s="60"/>
      <c r="EW81" s="60"/>
      <c r="EX81" s="60"/>
      <c r="EY81" s="60"/>
      <c r="EZ81" s="60"/>
      <c r="FA81" s="60"/>
      <c r="FB81" s="60"/>
      <c r="FC81" s="60"/>
      <c r="FD81" s="60"/>
      <c r="FE81" s="60"/>
      <c r="FF81" s="60"/>
      <c r="FG81" s="60"/>
      <c r="FH81" s="60"/>
      <c r="FI81" s="60"/>
      <c r="FJ81" s="60"/>
      <c r="FK81" s="60"/>
      <c r="FL81" s="60"/>
      <c r="FM81" s="60"/>
      <c r="FN81" s="60"/>
      <c r="FO81" s="60"/>
      <c r="FP81" s="60"/>
      <c r="FQ81" s="60"/>
      <c r="FR81" s="60"/>
      <c r="FS81" s="60"/>
      <c r="FT81" s="60"/>
      <c r="FU81" s="60"/>
      <c r="FV81" s="60"/>
      <c r="FW81" s="60"/>
      <c r="FX81" s="60"/>
      <c r="FY81" s="60"/>
      <c r="FZ81" s="60"/>
      <c r="GA81" s="60"/>
      <c r="GB81" s="60"/>
      <c r="GC81" s="60"/>
      <c r="GD81" s="60"/>
      <c r="GE81" s="60"/>
      <c r="GF81" s="60"/>
      <c r="GG81" s="60"/>
      <c r="GH81" s="60"/>
      <c r="GI81" s="60"/>
      <c r="GJ81" s="60"/>
      <c r="GK81" s="60"/>
      <c r="GL81" s="60"/>
      <c r="GM81" s="60"/>
      <c r="GN81" s="60"/>
      <c r="GO81" s="60"/>
      <c r="GP81" s="60"/>
      <c r="GQ81" s="60"/>
      <c r="GR81" s="60"/>
      <c r="GS81" s="60"/>
      <c r="GT81" s="60"/>
      <c r="GU81" s="60"/>
      <c r="GV81" s="60"/>
      <c r="GW81" s="60"/>
      <c r="GX81" s="60"/>
      <c r="GY81" s="60"/>
      <c r="GZ81" s="60"/>
      <c r="HA81" s="60"/>
      <c r="HB81" s="60"/>
      <c r="HC81" s="60"/>
      <c r="HD81" s="60"/>
      <c r="HE81" s="60"/>
      <c r="HF81" s="60"/>
      <c r="HG81" s="60"/>
      <c r="HH81" s="60"/>
      <c r="HI81" s="60"/>
      <c r="HJ81" s="60"/>
      <c r="HK81" s="60"/>
      <c r="HL81" s="60"/>
      <c r="HM81" s="60"/>
      <c r="HN81" s="60"/>
      <c r="HO81" s="60"/>
      <c r="HP81" s="60"/>
      <c r="HQ81" s="60"/>
      <c r="HR81" s="60"/>
      <c r="HS81" s="60"/>
      <c r="HT81" s="60"/>
      <c r="HU81" s="60"/>
      <c r="HV81" s="60"/>
      <c r="HW81" s="60"/>
      <c r="HX81" s="60"/>
      <c r="HY81" s="60"/>
      <c r="HZ81" s="60"/>
      <c r="IA81" s="60"/>
      <c r="IB81" s="60"/>
      <c r="IC81" s="60"/>
      <c r="ID81" s="60"/>
      <c r="IE81" s="60"/>
      <c r="IF81" s="60"/>
      <c r="IG81" s="60"/>
      <c r="IH81" s="60"/>
      <c r="II81" s="60"/>
      <c r="IJ81" s="60"/>
      <c r="IK81" s="60"/>
      <c r="IL81" s="60"/>
      <c r="IM81" s="60"/>
      <c r="IN81" s="60"/>
      <c r="IO81" s="60"/>
    </row>
    <row r="82" spans="1:249" s="9" customFormat="1" ht="12.75">
      <c r="A82" s="66" t="s">
        <v>47</v>
      </c>
      <c r="B82" s="63"/>
      <c r="C82" s="4">
        <f>C11+C21+C31+C41+C51+C61</f>
        <v>3810.3</v>
      </c>
      <c r="D82" s="4">
        <f>D11+D21+D31+D41+D51+D61</f>
        <v>4020.3</v>
      </c>
      <c r="E82" s="4">
        <f>E11+E21+E31+E41+E51+E61</f>
        <v>2526.7</v>
      </c>
      <c r="F82" s="4">
        <f>F11+F21+F31+F41+F51+F61</f>
        <v>0</v>
      </c>
      <c r="G82" s="30">
        <f>E82/C82</f>
        <v>0.6631236385586436</v>
      </c>
      <c r="H82" s="5" t="e">
        <f>E82/#REF!</f>
        <v>#REF!</v>
      </c>
      <c r="I82" s="5" t="e">
        <f>E82/#REF!</f>
        <v>#REF!</v>
      </c>
      <c r="J82" s="15">
        <f>E82/C82</f>
        <v>0.6631236385586436</v>
      </c>
      <c r="K82" s="16">
        <f>E82/D82</f>
        <v>0.628485436410218</v>
      </c>
      <c r="L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  <c r="CL82" s="60"/>
      <c r="CM82" s="60"/>
      <c r="CN82" s="60"/>
      <c r="CO82" s="60"/>
      <c r="CP82" s="60"/>
      <c r="CQ82" s="60"/>
      <c r="CR82" s="60"/>
      <c r="CS82" s="60"/>
      <c r="CT82" s="60"/>
      <c r="CU82" s="60"/>
      <c r="CV82" s="60"/>
      <c r="CW82" s="60"/>
      <c r="CX82" s="60"/>
      <c r="CY82" s="60"/>
      <c r="CZ82" s="60"/>
      <c r="DA82" s="60"/>
      <c r="DB82" s="60"/>
      <c r="DC82" s="60"/>
      <c r="DD82" s="60"/>
      <c r="DE82" s="60"/>
      <c r="DF82" s="60"/>
      <c r="DG82" s="60"/>
      <c r="DH82" s="60"/>
      <c r="DI82" s="60"/>
      <c r="DJ82" s="60"/>
      <c r="DK82" s="60"/>
      <c r="DL82" s="60"/>
      <c r="DM82" s="60"/>
      <c r="DN82" s="60"/>
      <c r="DO82" s="60"/>
      <c r="DP82" s="60"/>
      <c r="DQ82" s="60"/>
      <c r="DR82" s="60"/>
      <c r="DS82" s="60"/>
      <c r="DT82" s="60"/>
      <c r="DU82" s="60"/>
      <c r="DV82" s="60"/>
      <c r="DW82" s="60"/>
      <c r="DX82" s="60"/>
      <c r="DY82" s="60"/>
      <c r="DZ82" s="60"/>
      <c r="EA82" s="60"/>
      <c r="EB82" s="60"/>
      <c r="EC82" s="60"/>
      <c r="ED82" s="60"/>
      <c r="EE82" s="60"/>
      <c r="EF82" s="60"/>
      <c r="EG82" s="60"/>
      <c r="EH82" s="60"/>
      <c r="EI82" s="60"/>
      <c r="EJ82" s="60"/>
      <c r="EK82" s="60"/>
      <c r="EL82" s="60"/>
      <c r="EM82" s="60"/>
      <c r="EN82" s="60"/>
      <c r="EO82" s="60"/>
      <c r="EP82" s="60"/>
      <c r="EQ82" s="60"/>
      <c r="ER82" s="60"/>
      <c r="ES82" s="60"/>
      <c r="ET82" s="60"/>
      <c r="EU82" s="60"/>
      <c r="EV82" s="60"/>
      <c r="EW82" s="60"/>
      <c r="EX82" s="60"/>
      <c r="EY82" s="60"/>
      <c r="EZ82" s="60"/>
      <c r="FA82" s="60"/>
      <c r="FB82" s="60"/>
      <c r="FC82" s="60"/>
      <c r="FD82" s="60"/>
      <c r="FE82" s="60"/>
      <c r="FF82" s="60"/>
      <c r="FG82" s="60"/>
      <c r="FH82" s="60"/>
      <c r="FI82" s="60"/>
      <c r="FJ82" s="60"/>
      <c r="FK82" s="60"/>
      <c r="FL82" s="60"/>
      <c r="FM82" s="60"/>
      <c r="FN82" s="60"/>
      <c r="FO82" s="60"/>
      <c r="FP82" s="60"/>
      <c r="FQ82" s="60"/>
      <c r="FR82" s="60"/>
      <c r="FS82" s="60"/>
      <c r="FT82" s="60"/>
      <c r="FU82" s="60"/>
      <c r="FV82" s="60"/>
      <c r="FW82" s="60"/>
      <c r="FX82" s="60"/>
      <c r="FY82" s="60"/>
      <c r="FZ82" s="60"/>
      <c r="GA82" s="60"/>
      <c r="GB82" s="60"/>
      <c r="GC82" s="60"/>
      <c r="GD82" s="60"/>
      <c r="GE82" s="60"/>
      <c r="GF82" s="60"/>
      <c r="GG82" s="60"/>
      <c r="GH82" s="60"/>
      <c r="GI82" s="60"/>
      <c r="GJ82" s="60"/>
      <c r="GK82" s="60"/>
      <c r="GL82" s="60"/>
      <c r="GM82" s="60"/>
      <c r="GN82" s="60"/>
      <c r="GO82" s="60"/>
      <c r="GP82" s="60"/>
      <c r="GQ82" s="60"/>
      <c r="GR82" s="60"/>
      <c r="GS82" s="60"/>
      <c r="GT82" s="60"/>
      <c r="GU82" s="60"/>
      <c r="GV82" s="60"/>
      <c r="GW82" s="60"/>
      <c r="GX82" s="60"/>
      <c r="GY82" s="60"/>
      <c r="GZ82" s="60"/>
      <c r="HA82" s="60"/>
      <c r="HB82" s="60"/>
      <c r="HC82" s="60"/>
      <c r="HD82" s="60"/>
      <c r="HE82" s="60"/>
      <c r="HF82" s="60"/>
      <c r="HG82" s="60"/>
      <c r="HH82" s="60"/>
      <c r="HI82" s="60"/>
      <c r="HJ82" s="60"/>
      <c r="HK82" s="60"/>
      <c r="HL82" s="60"/>
      <c r="HM82" s="60"/>
      <c r="HN82" s="60"/>
      <c r="HO82" s="60"/>
      <c r="HP82" s="60"/>
      <c r="HQ82" s="60"/>
      <c r="HR82" s="60"/>
      <c r="HS82" s="60"/>
      <c r="HT82" s="60"/>
      <c r="HU82" s="60"/>
      <c r="HV82" s="60"/>
      <c r="HW82" s="60"/>
      <c r="HX82" s="60"/>
      <c r="HY82" s="60"/>
      <c r="HZ82" s="60"/>
      <c r="IA82" s="60"/>
      <c r="IB82" s="60"/>
      <c r="IC82" s="60"/>
      <c r="ID82" s="60"/>
      <c r="IE82" s="60"/>
      <c r="IF82" s="60"/>
      <c r="IG82" s="60"/>
      <c r="IH82" s="60"/>
      <c r="II82" s="60"/>
      <c r="IJ82" s="60"/>
      <c r="IK82" s="60"/>
      <c r="IL82" s="60"/>
      <c r="IM82" s="60"/>
      <c r="IN82" s="60"/>
      <c r="IO82" s="60"/>
    </row>
    <row r="83" spans="1:249" s="9" customFormat="1" ht="12.75">
      <c r="A83" s="66" t="s">
        <v>48</v>
      </c>
      <c r="B83" s="63"/>
      <c r="C83" s="4">
        <f>C12+C22+C32+C42+C52+C62</f>
        <v>1922.1999999999998</v>
      </c>
      <c r="D83" s="4">
        <f>D12+D22+D32+D42+D52+D62</f>
        <v>1922.1999999999998</v>
      </c>
      <c r="E83" s="4">
        <f>E12+E22+E32+E42+E52+E62</f>
        <v>1357.3</v>
      </c>
      <c r="F83" s="4">
        <f>F12+F22+F32+F42+F52+F62</f>
        <v>0</v>
      </c>
      <c r="G83" s="30">
        <f>E83/C83</f>
        <v>0.7061179898033504</v>
      </c>
      <c r="H83" s="5" t="e">
        <f>E83/#REF!</f>
        <v>#REF!</v>
      </c>
      <c r="I83" s="5" t="e">
        <f>E83/#REF!</f>
        <v>#REF!</v>
      </c>
      <c r="J83" s="15">
        <f>E83/C83</f>
        <v>0.7061179898033504</v>
      </c>
      <c r="K83" s="16">
        <f>E83/D83</f>
        <v>0.7061179898033504</v>
      </c>
      <c r="L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  <c r="CL83" s="60"/>
      <c r="CM83" s="60"/>
      <c r="CN83" s="60"/>
      <c r="CO83" s="60"/>
      <c r="CP83" s="60"/>
      <c r="CQ83" s="60"/>
      <c r="CR83" s="60"/>
      <c r="CS83" s="60"/>
      <c r="CT83" s="60"/>
      <c r="CU83" s="60"/>
      <c r="CV83" s="60"/>
      <c r="CW83" s="60"/>
      <c r="CX83" s="60"/>
      <c r="CY83" s="60"/>
      <c r="CZ83" s="60"/>
      <c r="DA83" s="60"/>
      <c r="DB83" s="60"/>
      <c r="DC83" s="60"/>
      <c r="DD83" s="60"/>
      <c r="DE83" s="60"/>
      <c r="DF83" s="60"/>
      <c r="DG83" s="60"/>
      <c r="DH83" s="60"/>
      <c r="DI83" s="60"/>
      <c r="DJ83" s="60"/>
      <c r="DK83" s="60"/>
      <c r="DL83" s="60"/>
      <c r="DM83" s="60"/>
      <c r="DN83" s="60"/>
      <c r="DO83" s="60"/>
      <c r="DP83" s="60"/>
      <c r="DQ83" s="60"/>
      <c r="DR83" s="60"/>
      <c r="DS83" s="60"/>
      <c r="DT83" s="60"/>
      <c r="DU83" s="60"/>
      <c r="DV83" s="60"/>
      <c r="DW83" s="60"/>
      <c r="DX83" s="60"/>
      <c r="DY83" s="60"/>
      <c r="DZ83" s="60"/>
      <c r="EA83" s="60"/>
      <c r="EB83" s="60"/>
      <c r="EC83" s="60"/>
      <c r="ED83" s="60"/>
      <c r="EE83" s="60"/>
      <c r="EF83" s="60"/>
      <c r="EG83" s="60"/>
      <c r="EH83" s="60"/>
      <c r="EI83" s="60"/>
      <c r="EJ83" s="60"/>
      <c r="EK83" s="60"/>
      <c r="EL83" s="60"/>
      <c r="EM83" s="60"/>
      <c r="EN83" s="60"/>
      <c r="EO83" s="60"/>
      <c r="EP83" s="60"/>
      <c r="EQ83" s="60"/>
      <c r="ER83" s="60"/>
      <c r="ES83" s="60"/>
      <c r="ET83" s="60"/>
      <c r="EU83" s="60"/>
      <c r="EV83" s="60"/>
      <c r="EW83" s="60"/>
      <c r="EX83" s="60"/>
      <c r="EY83" s="60"/>
      <c r="EZ83" s="60"/>
      <c r="FA83" s="60"/>
      <c r="FB83" s="60"/>
      <c r="FC83" s="60"/>
      <c r="FD83" s="60"/>
      <c r="FE83" s="60"/>
      <c r="FF83" s="60"/>
      <c r="FG83" s="60"/>
      <c r="FH83" s="60"/>
      <c r="FI83" s="60"/>
      <c r="FJ83" s="60"/>
      <c r="FK83" s="60"/>
      <c r="FL83" s="60"/>
      <c r="FM83" s="60"/>
      <c r="FN83" s="60"/>
      <c r="FO83" s="60"/>
      <c r="FP83" s="60"/>
      <c r="FQ83" s="60"/>
      <c r="FR83" s="60"/>
      <c r="FS83" s="60"/>
      <c r="FT83" s="60"/>
      <c r="FU83" s="60"/>
      <c r="FV83" s="60"/>
      <c r="FW83" s="60"/>
      <c r="FX83" s="60"/>
      <c r="FY83" s="60"/>
      <c r="FZ83" s="60"/>
      <c r="GA83" s="60"/>
      <c r="GB83" s="60"/>
      <c r="GC83" s="60"/>
      <c r="GD83" s="60"/>
      <c r="GE83" s="60"/>
      <c r="GF83" s="60"/>
      <c r="GG83" s="60"/>
      <c r="GH83" s="60"/>
      <c r="GI83" s="60"/>
      <c r="GJ83" s="60"/>
      <c r="GK83" s="60"/>
      <c r="GL83" s="60"/>
      <c r="GM83" s="60"/>
      <c r="GN83" s="60"/>
      <c r="GO83" s="60"/>
      <c r="GP83" s="60"/>
      <c r="GQ83" s="60"/>
      <c r="GR83" s="60"/>
      <c r="GS83" s="60"/>
      <c r="GT83" s="60"/>
      <c r="GU83" s="60"/>
      <c r="GV83" s="60"/>
      <c r="GW83" s="60"/>
      <c r="GX83" s="60"/>
      <c r="GY83" s="60"/>
      <c r="GZ83" s="60"/>
      <c r="HA83" s="60"/>
      <c r="HB83" s="60"/>
      <c r="HC83" s="60"/>
      <c r="HD83" s="60"/>
      <c r="HE83" s="60"/>
      <c r="HF83" s="60"/>
      <c r="HG83" s="60"/>
      <c r="HH83" s="60"/>
      <c r="HI83" s="60"/>
      <c r="HJ83" s="60"/>
      <c r="HK83" s="60"/>
      <c r="HL83" s="60"/>
      <c r="HM83" s="60"/>
      <c r="HN83" s="60"/>
      <c r="HO83" s="60"/>
      <c r="HP83" s="60"/>
      <c r="HQ83" s="60"/>
      <c r="HR83" s="60"/>
      <c r="HS83" s="60"/>
      <c r="HT83" s="60"/>
      <c r="HU83" s="60"/>
      <c r="HV83" s="60"/>
      <c r="HW83" s="60"/>
      <c r="HX83" s="60"/>
      <c r="HY83" s="60"/>
      <c r="HZ83" s="60"/>
      <c r="IA83" s="60"/>
      <c r="IB83" s="60"/>
      <c r="IC83" s="60"/>
      <c r="ID83" s="60"/>
      <c r="IE83" s="60"/>
      <c r="IF83" s="60"/>
      <c r="IG83" s="60"/>
      <c r="IH83" s="60"/>
      <c r="II83" s="60"/>
      <c r="IJ83" s="60"/>
      <c r="IK83" s="60"/>
      <c r="IL83" s="60"/>
      <c r="IM83" s="60"/>
      <c r="IN83" s="60"/>
      <c r="IO83" s="60"/>
    </row>
    <row r="84" spans="1:249" s="9" customFormat="1" ht="12.75">
      <c r="A84" s="66" t="s">
        <v>49</v>
      </c>
      <c r="B84" s="63"/>
      <c r="C84" s="4">
        <f>C13+C23+C33+C43+C53+C63</f>
        <v>2830.3</v>
      </c>
      <c r="D84" s="4">
        <f>D13+D23+D33+D43+D53+D63</f>
        <v>2830.3</v>
      </c>
      <c r="E84" s="4">
        <f>E13+E23+E33+E43+E53+E63</f>
        <v>1781.5</v>
      </c>
      <c r="F84" s="4">
        <f>F13+F23+F33+F43+F53+F63</f>
        <v>0</v>
      </c>
      <c r="G84" s="30">
        <f>E84/C84</f>
        <v>0.6294385754160335</v>
      </c>
      <c r="H84" s="5" t="e">
        <f>E84/#REF!</f>
        <v>#REF!</v>
      </c>
      <c r="I84" s="5" t="e">
        <f>E84/#REF!</f>
        <v>#REF!</v>
      </c>
      <c r="J84" s="15">
        <f>E84/C84</f>
        <v>0.6294385754160335</v>
      </c>
      <c r="K84" s="16">
        <f>E84/D84</f>
        <v>0.6294385754160335</v>
      </c>
      <c r="L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  <c r="CL84" s="60"/>
      <c r="CM84" s="60"/>
      <c r="CN84" s="60"/>
      <c r="CO84" s="60"/>
      <c r="CP84" s="60"/>
      <c r="CQ84" s="60"/>
      <c r="CR84" s="60"/>
      <c r="CS84" s="60"/>
      <c r="CT84" s="60"/>
      <c r="CU84" s="60"/>
      <c r="CV84" s="60"/>
      <c r="CW84" s="60"/>
      <c r="CX84" s="60"/>
      <c r="CY84" s="60"/>
      <c r="CZ84" s="60"/>
      <c r="DA84" s="60"/>
      <c r="DB84" s="60"/>
      <c r="DC84" s="60"/>
      <c r="DD84" s="60"/>
      <c r="DE84" s="60"/>
      <c r="DF84" s="60"/>
      <c r="DG84" s="60"/>
      <c r="DH84" s="60"/>
      <c r="DI84" s="60"/>
      <c r="DJ84" s="60"/>
      <c r="DK84" s="60"/>
      <c r="DL84" s="60"/>
      <c r="DM84" s="60"/>
      <c r="DN84" s="60"/>
      <c r="DO84" s="60"/>
      <c r="DP84" s="60"/>
      <c r="DQ84" s="60"/>
      <c r="DR84" s="60"/>
      <c r="DS84" s="60"/>
      <c r="DT84" s="60"/>
      <c r="DU84" s="60"/>
      <c r="DV84" s="60"/>
      <c r="DW84" s="60"/>
      <c r="DX84" s="60"/>
      <c r="DY84" s="60"/>
      <c r="DZ84" s="60"/>
      <c r="EA84" s="60"/>
      <c r="EB84" s="60"/>
      <c r="EC84" s="60"/>
      <c r="ED84" s="60"/>
      <c r="EE84" s="60"/>
      <c r="EF84" s="60"/>
      <c r="EG84" s="60"/>
      <c r="EH84" s="60"/>
      <c r="EI84" s="60"/>
      <c r="EJ84" s="60"/>
      <c r="EK84" s="60"/>
      <c r="EL84" s="60"/>
      <c r="EM84" s="60"/>
      <c r="EN84" s="60"/>
      <c r="EO84" s="60"/>
      <c r="EP84" s="60"/>
      <c r="EQ84" s="60"/>
      <c r="ER84" s="60"/>
      <c r="ES84" s="60"/>
      <c r="ET84" s="60"/>
      <c r="EU84" s="60"/>
      <c r="EV84" s="60"/>
      <c r="EW84" s="60"/>
      <c r="EX84" s="60"/>
      <c r="EY84" s="60"/>
      <c r="EZ84" s="60"/>
      <c r="FA84" s="60"/>
      <c r="FB84" s="60"/>
      <c r="FC84" s="60"/>
      <c r="FD84" s="60"/>
      <c r="FE84" s="60"/>
      <c r="FF84" s="60"/>
      <c r="FG84" s="60"/>
      <c r="FH84" s="60"/>
      <c r="FI84" s="60"/>
      <c r="FJ84" s="60"/>
      <c r="FK84" s="60"/>
      <c r="FL84" s="60"/>
      <c r="FM84" s="60"/>
      <c r="FN84" s="60"/>
      <c r="FO84" s="60"/>
      <c r="FP84" s="60"/>
      <c r="FQ84" s="60"/>
      <c r="FR84" s="60"/>
      <c r="FS84" s="60"/>
      <c r="FT84" s="60"/>
      <c r="FU84" s="60"/>
      <c r="FV84" s="60"/>
      <c r="FW84" s="60"/>
      <c r="FX84" s="60"/>
      <c r="FY84" s="60"/>
      <c r="FZ84" s="60"/>
      <c r="GA84" s="60"/>
      <c r="GB84" s="60"/>
      <c r="GC84" s="60"/>
      <c r="GD84" s="60"/>
      <c r="GE84" s="60"/>
      <c r="GF84" s="60"/>
      <c r="GG84" s="60"/>
      <c r="GH84" s="60"/>
      <c r="GI84" s="60"/>
      <c r="GJ84" s="60"/>
      <c r="GK84" s="60"/>
      <c r="GL84" s="60"/>
      <c r="GM84" s="60"/>
      <c r="GN84" s="60"/>
      <c r="GO84" s="60"/>
      <c r="GP84" s="60"/>
      <c r="GQ84" s="60"/>
      <c r="GR84" s="60"/>
      <c r="GS84" s="60"/>
      <c r="GT84" s="60"/>
      <c r="GU84" s="60"/>
      <c r="GV84" s="60"/>
      <c r="GW84" s="60"/>
      <c r="GX84" s="60"/>
      <c r="GY84" s="60"/>
      <c r="GZ84" s="60"/>
      <c r="HA84" s="60"/>
      <c r="HB84" s="60"/>
      <c r="HC84" s="60"/>
      <c r="HD84" s="60"/>
      <c r="HE84" s="60"/>
      <c r="HF84" s="60"/>
      <c r="HG84" s="60"/>
      <c r="HH84" s="60"/>
      <c r="HI84" s="60"/>
      <c r="HJ84" s="60"/>
      <c r="HK84" s="60"/>
      <c r="HL84" s="60"/>
      <c r="HM84" s="60"/>
      <c r="HN84" s="60"/>
      <c r="HO84" s="60"/>
      <c r="HP84" s="60"/>
      <c r="HQ84" s="60"/>
      <c r="HR84" s="60"/>
      <c r="HS84" s="60"/>
      <c r="HT84" s="60"/>
      <c r="HU84" s="60"/>
      <c r="HV84" s="60"/>
      <c r="HW84" s="60"/>
      <c r="HX84" s="60"/>
      <c r="HY84" s="60"/>
      <c r="HZ84" s="60"/>
      <c r="IA84" s="60"/>
      <c r="IB84" s="60"/>
      <c r="IC84" s="60"/>
      <c r="ID84" s="60"/>
      <c r="IE84" s="60"/>
      <c r="IF84" s="60"/>
      <c r="IG84" s="60"/>
      <c r="IH84" s="60"/>
      <c r="II84" s="60"/>
      <c r="IJ84" s="60"/>
      <c r="IK84" s="60"/>
      <c r="IL84" s="60"/>
      <c r="IM84" s="60"/>
      <c r="IN84" s="60"/>
      <c r="IO84" s="60"/>
    </row>
    <row r="85" spans="1:249" s="9" customFormat="1" ht="12.75">
      <c r="A85" s="66" t="s">
        <v>50</v>
      </c>
      <c r="B85" s="63"/>
      <c r="C85" s="4">
        <f>C14+C24+C34+C44+C54+C64+C70+C72+C74+C67</f>
        <v>24140.800000000003</v>
      </c>
      <c r="D85" s="4">
        <f>D14+D24+D34+D44+D54+D64+D70+D72+D74+D67</f>
        <v>26238.000000000004</v>
      </c>
      <c r="E85" s="4">
        <f>E14+E24+E34+E44+E54+E64+E70+E72+E74+E67</f>
        <v>16970.5</v>
      </c>
      <c r="F85" s="4">
        <f>F14+F24+F34+F44+F54+F64+F70+F72+F74+F67</f>
        <v>0</v>
      </c>
      <c r="G85" s="4">
        <f>G14+G24+G34+G44+G54+G64+G70+G72+G74+G67</f>
        <v>0</v>
      </c>
      <c r="H85" s="4">
        <f>H14+H24+H34+H44+H54+H64+H70+H72+H74+H67</f>
        <v>0</v>
      </c>
      <c r="I85" s="4">
        <f>I14+I24+I34+I44+I54+I64+I70+I72+I74+I67</f>
        <v>0</v>
      </c>
      <c r="J85" s="15">
        <f>E85/C85</f>
        <v>0.7029800172322375</v>
      </c>
      <c r="K85" s="16">
        <f>E85/D85</f>
        <v>0.6467909139416114</v>
      </c>
      <c r="L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  <c r="CL85" s="60"/>
      <c r="CM85" s="60"/>
      <c r="CN85" s="60"/>
      <c r="CO85" s="60"/>
      <c r="CP85" s="60"/>
      <c r="CQ85" s="60"/>
      <c r="CR85" s="60"/>
      <c r="CS85" s="60"/>
      <c r="CT85" s="60"/>
      <c r="CU85" s="60"/>
      <c r="CV85" s="60"/>
      <c r="CW85" s="60"/>
      <c r="CX85" s="60"/>
      <c r="CY85" s="60"/>
      <c r="CZ85" s="60"/>
      <c r="DA85" s="60"/>
      <c r="DB85" s="60"/>
      <c r="DC85" s="60"/>
      <c r="DD85" s="60"/>
      <c r="DE85" s="60"/>
      <c r="DF85" s="60"/>
      <c r="DG85" s="60"/>
      <c r="DH85" s="60"/>
      <c r="DI85" s="60"/>
      <c r="DJ85" s="60"/>
      <c r="DK85" s="60"/>
      <c r="DL85" s="60"/>
      <c r="DM85" s="60"/>
      <c r="DN85" s="60"/>
      <c r="DO85" s="60"/>
      <c r="DP85" s="60"/>
      <c r="DQ85" s="60"/>
      <c r="DR85" s="60"/>
      <c r="DS85" s="60"/>
      <c r="DT85" s="60"/>
      <c r="DU85" s="60"/>
      <c r="DV85" s="60"/>
      <c r="DW85" s="60"/>
      <c r="DX85" s="60"/>
      <c r="DY85" s="60"/>
      <c r="DZ85" s="60"/>
      <c r="EA85" s="60"/>
      <c r="EB85" s="60"/>
      <c r="EC85" s="60"/>
      <c r="ED85" s="60"/>
      <c r="EE85" s="60"/>
      <c r="EF85" s="60"/>
      <c r="EG85" s="60"/>
      <c r="EH85" s="60"/>
      <c r="EI85" s="60"/>
      <c r="EJ85" s="60"/>
      <c r="EK85" s="60"/>
      <c r="EL85" s="60"/>
      <c r="EM85" s="60"/>
      <c r="EN85" s="60"/>
      <c r="EO85" s="60"/>
      <c r="EP85" s="60"/>
      <c r="EQ85" s="60"/>
      <c r="ER85" s="60"/>
      <c r="ES85" s="60"/>
      <c r="ET85" s="60"/>
      <c r="EU85" s="60"/>
      <c r="EV85" s="60"/>
      <c r="EW85" s="60"/>
      <c r="EX85" s="60"/>
      <c r="EY85" s="60"/>
      <c r="EZ85" s="60"/>
      <c r="FA85" s="60"/>
      <c r="FB85" s="60"/>
      <c r="FC85" s="60"/>
      <c r="FD85" s="60"/>
      <c r="FE85" s="60"/>
      <c r="FF85" s="60"/>
      <c r="FG85" s="60"/>
      <c r="FH85" s="60"/>
      <c r="FI85" s="60"/>
      <c r="FJ85" s="60"/>
      <c r="FK85" s="60"/>
      <c r="FL85" s="60"/>
      <c r="FM85" s="60"/>
      <c r="FN85" s="60"/>
      <c r="FO85" s="60"/>
      <c r="FP85" s="60"/>
      <c r="FQ85" s="60"/>
      <c r="FR85" s="60"/>
      <c r="FS85" s="60"/>
      <c r="FT85" s="60"/>
      <c r="FU85" s="60"/>
      <c r="FV85" s="60"/>
      <c r="FW85" s="60"/>
      <c r="FX85" s="60"/>
      <c r="FY85" s="60"/>
      <c r="FZ85" s="60"/>
      <c r="GA85" s="60"/>
      <c r="GB85" s="60"/>
      <c r="GC85" s="60"/>
      <c r="GD85" s="60"/>
      <c r="GE85" s="60"/>
      <c r="GF85" s="60"/>
      <c r="GG85" s="60"/>
      <c r="GH85" s="60"/>
      <c r="GI85" s="60"/>
      <c r="GJ85" s="60"/>
      <c r="GK85" s="60"/>
      <c r="GL85" s="60"/>
      <c r="GM85" s="60"/>
      <c r="GN85" s="60"/>
      <c r="GO85" s="60"/>
      <c r="GP85" s="60"/>
      <c r="GQ85" s="60"/>
      <c r="GR85" s="60"/>
      <c r="GS85" s="60"/>
      <c r="GT85" s="60"/>
      <c r="GU85" s="60"/>
      <c r="GV85" s="60"/>
      <c r="GW85" s="60"/>
      <c r="GX85" s="60"/>
      <c r="GY85" s="60"/>
      <c r="GZ85" s="60"/>
      <c r="HA85" s="60"/>
      <c r="HB85" s="60"/>
      <c r="HC85" s="60"/>
      <c r="HD85" s="60"/>
      <c r="HE85" s="60"/>
      <c r="HF85" s="60"/>
      <c r="HG85" s="60"/>
      <c r="HH85" s="60"/>
      <c r="HI85" s="60"/>
      <c r="HJ85" s="60"/>
      <c r="HK85" s="60"/>
      <c r="HL85" s="60"/>
      <c r="HM85" s="60"/>
      <c r="HN85" s="60"/>
      <c r="HO85" s="60"/>
      <c r="HP85" s="60"/>
      <c r="HQ85" s="60"/>
      <c r="HR85" s="60"/>
      <c r="HS85" s="60"/>
      <c r="HT85" s="60"/>
      <c r="HU85" s="60"/>
      <c r="HV85" s="60"/>
      <c r="HW85" s="60"/>
      <c r="HX85" s="60"/>
      <c r="HY85" s="60"/>
      <c r="HZ85" s="60"/>
      <c r="IA85" s="60"/>
      <c r="IB85" s="60"/>
      <c r="IC85" s="60"/>
      <c r="ID85" s="60"/>
      <c r="IE85" s="60"/>
      <c r="IF85" s="60"/>
      <c r="IG85" s="60"/>
      <c r="IH85" s="60"/>
      <c r="II85" s="60"/>
      <c r="IJ85" s="60"/>
      <c r="IK85" s="60"/>
      <c r="IL85" s="60"/>
      <c r="IM85" s="60"/>
      <c r="IN85" s="60"/>
      <c r="IO85" s="60"/>
    </row>
    <row r="86" spans="1:249" s="9" customFormat="1" ht="63">
      <c r="A86" s="19" t="s">
        <v>121</v>
      </c>
      <c r="B86" s="1" t="s">
        <v>53</v>
      </c>
      <c r="C86" s="4">
        <f>C87+C88+C89+C90+C91+C92+C93+C94+C95</f>
        <v>29933.5</v>
      </c>
      <c r="D86" s="4">
        <f>D87+D88+D89+D90+D91+D92+D93+D94+D95</f>
        <v>29933.5</v>
      </c>
      <c r="E86" s="4">
        <f>E87+E88+E89+E90+E91+E92+E93+E94+E95</f>
        <v>29933.5</v>
      </c>
      <c r="F86" s="4">
        <f>F87+F88+F89+F90+F91+F92+F93+F94+F95</f>
        <v>0</v>
      </c>
      <c r="G86" s="5">
        <f>E86/C86</f>
        <v>1</v>
      </c>
      <c r="H86" s="16" t="e">
        <f>E86/#REF!</f>
        <v>#REF!</v>
      </c>
      <c r="I86" s="16" t="e">
        <f>E86/#REF!</f>
        <v>#REF!</v>
      </c>
      <c r="J86" s="15">
        <f>E86/C86</f>
        <v>1</v>
      </c>
      <c r="K86" s="16">
        <f>E86/D86</f>
        <v>1</v>
      </c>
      <c r="L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  <c r="CL86" s="60"/>
      <c r="CM86" s="60"/>
      <c r="CN86" s="60"/>
      <c r="CO86" s="60"/>
      <c r="CP86" s="60"/>
      <c r="CQ86" s="60"/>
      <c r="CR86" s="60"/>
      <c r="CS86" s="60"/>
      <c r="CT86" s="60"/>
      <c r="CU86" s="60"/>
      <c r="CV86" s="60"/>
      <c r="CW86" s="60"/>
      <c r="CX86" s="60"/>
      <c r="CY86" s="60"/>
      <c r="CZ86" s="60"/>
      <c r="DA86" s="60"/>
      <c r="DB86" s="60"/>
      <c r="DC86" s="60"/>
      <c r="DD86" s="60"/>
      <c r="DE86" s="60"/>
      <c r="DF86" s="60"/>
      <c r="DG86" s="60"/>
      <c r="DH86" s="60"/>
      <c r="DI86" s="60"/>
      <c r="DJ86" s="60"/>
      <c r="DK86" s="60"/>
      <c r="DL86" s="60"/>
      <c r="DM86" s="60"/>
      <c r="DN86" s="60"/>
      <c r="DO86" s="60"/>
      <c r="DP86" s="60"/>
      <c r="DQ86" s="60"/>
      <c r="DR86" s="60"/>
      <c r="DS86" s="60"/>
      <c r="DT86" s="60"/>
      <c r="DU86" s="60"/>
      <c r="DV86" s="60"/>
      <c r="DW86" s="60"/>
      <c r="DX86" s="60"/>
      <c r="DY86" s="60"/>
      <c r="DZ86" s="60"/>
      <c r="EA86" s="60"/>
      <c r="EB86" s="60"/>
      <c r="EC86" s="60"/>
      <c r="ED86" s="60"/>
      <c r="EE86" s="60"/>
      <c r="EF86" s="60"/>
      <c r="EG86" s="60"/>
      <c r="EH86" s="60"/>
      <c r="EI86" s="60"/>
      <c r="EJ86" s="60"/>
      <c r="EK86" s="60"/>
      <c r="EL86" s="60"/>
      <c r="EM86" s="60"/>
      <c r="EN86" s="60"/>
      <c r="EO86" s="60"/>
      <c r="EP86" s="60"/>
      <c r="EQ86" s="60"/>
      <c r="ER86" s="60"/>
      <c r="ES86" s="60"/>
      <c r="ET86" s="60"/>
      <c r="EU86" s="60"/>
      <c r="EV86" s="60"/>
      <c r="EW86" s="60"/>
      <c r="EX86" s="60"/>
      <c r="EY86" s="60"/>
      <c r="EZ86" s="60"/>
      <c r="FA86" s="60"/>
      <c r="FB86" s="60"/>
      <c r="FC86" s="60"/>
      <c r="FD86" s="60"/>
      <c r="FE86" s="60"/>
      <c r="FF86" s="60"/>
      <c r="FG86" s="60"/>
      <c r="FH86" s="60"/>
      <c r="FI86" s="60"/>
      <c r="FJ86" s="60"/>
      <c r="FK86" s="60"/>
      <c r="FL86" s="60"/>
      <c r="FM86" s="60"/>
      <c r="FN86" s="60"/>
      <c r="FO86" s="60"/>
      <c r="FP86" s="60"/>
      <c r="FQ86" s="60"/>
      <c r="FR86" s="60"/>
      <c r="FS86" s="60"/>
      <c r="FT86" s="60"/>
      <c r="FU86" s="60"/>
      <c r="FV86" s="60"/>
      <c r="FW86" s="60"/>
      <c r="FX86" s="60"/>
      <c r="FY86" s="60"/>
      <c r="FZ86" s="60"/>
      <c r="GA86" s="60"/>
      <c r="GB86" s="60"/>
      <c r="GC86" s="60"/>
      <c r="GD86" s="60"/>
      <c r="GE86" s="60"/>
      <c r="GF86" s="60"/>
      <c r="GG86" s="60"/>
      <c r="GH86" s="60"/>
      <c r="GI86" s="60"/>
      <c r="GJ86" s="60"/>
      <c r="GK86" s="60"/>
      <c r="GL86" s="60"/>
      <c r="GM86" s="60"/>
      <c r="GN86" s="60"/>
      <c r="GO86" s="60"/>
      <c r="GP86" s="60"/>
      <c r="GQ86" s="60"/>
      <c r="GR86" s="60"/>
      <c r="GS86" s="60"/>
      <c r="GT86" s="60"/>
      <c r="GU86" s="60"/>
      <c r="GV86" s="60"/>
      <c r="GW86" s="60"/>
      <c r="GX86" s="60"/>
      <c r="GY86" s="60"/>
      <c r="GZ86" s="60"/>
      <c r="HA86" s="60"/>
      <c r="HB86" s="60"/>
      <c r="HC86" s="60"/>
      <c r="HD86" s="60"/>
      <c r="HE86" s="60"/>
      <c r="HF86" s="60"/>
      <c r="HG86" s="60"/>
      <c r="HH86" s="60"/>
      <c r="HI86" s="60"/>
      <c r="HJ86" s="60"/>
      <c r="HK86" s="60"/>
      <c r="HL86" s="60"/>
      <c r="HM86" s="60"/>
      <c r="HN86" s="60"/>
      <c r="HO86" s="60"/>
      <c r="HP86" s="60"/>
      <c r="HQ86" s="60"/>
      <c r="HR86" s="60"/>
      <c r="HS86" s="60"/>
      <c r="HT86" s="60"/>
      <c r="HU86" s="60"/>
      <c r="HV86" s="60"/>
      <c r="HW86" s="60"/>
      <c r="HX86" s="60"/>
      <c r="HY86" s="60"/>
      <c r="HZ86" s="60"/>
      <c r="IA86" s="60"/>
      <c r="IB86" s="60"/>
      <c r="IC86" s="60"/>
      <c r="ID86" s="60"/>
      <c r="IE86" s="60"/>
      <c r="IF86" s="60"/>
      <c r="IG86" s="60"/>
      <c r="IH86" s="60"/>
      <c r="II86" s="60"/>
      <c r="IJ86" s="60"/>
      <c r="IK86" s="60"/>
      <c r="IL86" s="60"/>
      <c r="IM86" s="60"/>
      <c r="IN86" s="60"/>
      <c r="IO86" s="60"/>
    </row>
    <row r="87" spans="1:249" s="9" customFormat="1" ht="12.75">
      <c r="A87" s="66" t="s">
        <v>42</v>
      </c>
      <c r="B87" s="63"/>
      <c r="C87" s="6">
        <v>4139.4</v>
      </c>
      <c r="D87" s="6">
        <v>4139.4</v>
      </c>
      <c r="E87" s="6">
        <v>4139.4</v>
      </c>
      <c r="F87" s="6"/>
      <c r="G87" s="69"/>
      <c r="H87" s="70"/>
      <c r="I87" s="70"/>
      <c r="J87" s="70">
        <f>E87/C87</f>
        <v>1</v>
      </c>
      <c r="K87" s="70">
        <f>E87/D87</f>
        <v>1</v>
      </c>
      <c r="L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  <c r="CL87" s="60"/>
      <c r="CM87" s="60"/>
      <c r="CN87" s="60"/>
      <c r="CO87" s="60"/>
      <c r="CP87" s="60"/>
      <c r="CQ87" s="60"/>
      <c r="CR87" s="60"/>
      <c r="CS87" s="60"/>
      <c r="CT87" s="60"/>
      <c r="CU87" s="60"/>
      <c r="CV87" s="60"/>
      <c r="CW87" s="60"/>
      <c r="CX87" s="60"/>
      <c r="CY87" s="60"/>
      <c r="CZ87" s="60"/>
      <c r="DA87" s="60"/>
      <c r="DB87" s="60"/>
      <c r="DC87" s="60"/>
      <c r="DD87" s="60"/>
      <c r="DE87" s="60"/>
      <c r="DF87" s="60"/>
      <c r="DG87" s="60"/>
      <c r="DH87" s="60"/>
      <c r="DI87" s="60"/>
      <c r="DJ87" s="60"/>
      <c r="DK87" s="60"/>
      <c r="DL87" s="60"/>
      <c r="DM87" s="60"/>
      <c r="DN87" s="60"/>
      <c r="DO87" s="60"/>
      <c r="DP87" s="60"/>
      <c r="DQ87" s="60"/>
      <c r="DR87" s="60"/>
      <c r="DS87" s="60"/>
      <c r="DT87" s="60"/>
      <c r="DU87" s="60"/>
      <c r="DV87" s="60"/>
      <c r="DW87" s="60"/>
      <c r="DX87" s="60"/>
      <c r="DY87" s="60"/>
      <c r="DZ87" s="60"/>
      <c r="EA87" s="60"/>
      <c r="EB87" s="60"/>
      <c r="EC87" s="60"/>
      <c r="ED87" s="60"/>
      <c r="EE87" s="60"/>
      <c r="EF87" s="60"/>
      <c r="EG87" s="60"/>
      <c r="EH87" s="60"/>
      <c r="EI87" s="60"/>
      <c r="EJ87" s="60"/>
      <c r="EK87" s="60"/>
      <c r="EL87" s="60"/>
      <c r="EM87" s="60"/>
      <c r="EN87" s="60"/>
      <c r="EO87" s="60"/>
      <c r="EP87" s="60"/>
      <c r="EQ87" s="60"/>
      <c r="ER87" s="60"/>
      <c r="ES87" s="60"/>
      <c r="ET87" s="60"/>
      <c r="EU87" s="60"/>
      <c r="EV87" s="60"/>
      <c r="EW87" s="60"/>
      <c r="EX87" s="60"/>
      <c r="EY87" s="60"/>
      <c r="EZ87" s="60"/>
      <c r="FA87" s="60"/>
      <c r="FB87" s="60"/>
      <c r="FC87" s="60"/>
      <c r="FD87" s="60"/>
      <c r="FE87" s="60"/>
      <c r="FF87" s="60"/>
      <c r="FG87" s="60"/>
      <c r="FH87" s="60"/>
      <c r="FI87" s="60"/>
      <c r="FJ87" s="60"/>
      <c r="FK87" s="60"/>
      <c r="FL87" s="60"/>
      <c r="FM87" s="60"/>
      <c r="FN87" s="60"/>
      <c r="FO87" s="60"/>
      <c r="FP87" s="60"/>
      <c r="FQ87" s="60"/>
      <c r="FR87" s="60"/>
      <c r="FS87" s="60"/>
      <c r="FT87" s="60"/>
      <c r="FU87" s="60"/>
      <c r="FV87" s="60"/>
      <c r="FW87" s="60"/>
      <c r="FX87" s="60"/>
      <c r="FY87" s="60"/>
      <c r="FZ87" s="60"/>
      <c r="GA87" s="60"/>
      <c r="GB87" s="60"/>
      <c r="GC87" s="60"/>
      <c r="GD87" s="60"/>
      <c r="GE87" s="60"/>
      <c r="GF87" s="60"/>
      <c r="GG87" s="60"/>
      <c r="GH87" s="60"/>
      <c r="GI87" s="60"/>
      <c r="GJ87" s="60"/>
      <c r="GK87" s="60"/>
      <c r="GL87" s="60"/>
      <c r="GM87" s="60"/>
      <c r="GN87" s="60"/>
      <c r="GO87" s="60"/>
      <c r="GP87" s="60"/>
      <c r="GQ87" s="60"/>
      <c r="GR87" s="60"/>
      <c r="GS87" s="60"/>
      <c r="GT87" s="60"/>
      <c r="GU87" s="60"/>
      <c r="GV87" s="60"/>
      <c r="GW87" s="60"/>
      <c r="GX87" s="60"/>
      <c r="GY87" s="60"/>
      <c r="GZ87" s="60"/>
      <c r="HA87" s="60"/>
      <c r="HB87" s="60"/>
      <c r="HC87" s="60"/>
      <c r="HD87" s="60"/>
      <c r="HE87" s="60"/>
      <c r="HF87" s="60"/>
      <c r="HG87" s="60"/>
      <c r="HH87" s="60"/>
      <c r="HI87" s="60"/>
      <c r="HJ87" s="60"/>
      <c r="HK87" s="60"/>
      <c r="HL87" s="60"/>
      <c r="HM87" s="60"/>
      <c r="HN87" s="60"/>
      <c r="HO87" s="60"/>
      <c r="HP87" s="60"/>
      <c r="HQ87" s="60"/>
      <c r="HR87" s="60"/>
      <c r="HS87" s="60"/>
      <c r="HT87" s="60"/>
      <c r="HU87" s="60"/>
      <c r="HV87" s="60"/>
      <c r="HW87" s="60"/>
      <c r="HX87" s="60"/>
      <c r="HY87" s="60"/>
      <c r="HZ87" s="60"/>
      <c r="IA87" s="60"/>
      <c r="IB87" s="60"/>
      <c r="IC87" s="60"/>
      <c r="ID87" s="60"/>
      <c r="IE87" s="60"/>
      <c r="IF87" s="60"/>
      <c r="IG87" s="60"/>
      <c r="IH87" s="60"/>
      <c r="II87" s="60"/>
      <c r="IJ87" s="60"/>
      <c r="IK87" s="60"/>
      <c r="IL87" s="60"/>
      <c r="IM87" s="60"/>
      <c r="IN87" s="60"/>
      <c r="IO87" s="60"/>
    </row>
    <row r="88" spans="1:11" ht="12.75">
      <c r="A88" s="66" t="s">
        <v>43</v>
      </c>
      <c r="B88" s="63"/>
      <c r="C88" s="6">
        <v>2994.4</v>
      </c>
      <c r="D88" s="6">
        <v>2994.4</v>
      </c>
      <c r="E88" s="6">
        <v>2994.4</v>
      </c>
      <c r="F88" s="6"/>
      <c r="G88" s="69"/>
      <c r="H88" s="70"/>
      <c r="I88" s="70"/>
      <c r="J88" s="70">
        <f>E88/C88</f>
        <v>1</v>
      </c>
      <c r="K88" s="70">
        <f>E88/D88</f>
        <v>1</v>
      </c>
    </row>
    <row r="89" spans="1:11" ht="12.75">
      <c r="A89" s="66" t="s">
        <v>44</v>
      </c>
      <c r="B89" s="63"/>
      <c r="C89" s="6">
        <v>4433.8</v>
      </c>
      <c r="D89" s="6">
        <v>4433.8</v>
      </c>
      <c r="E89" s="6">
        <v>4433.8</v>
      </c>
      <c r="F89" s="6"/>
      <c r="G89" s="69"/>
      <c r="H89" s="70"/>
      <c r="I89" s="70"/>
      <c r="J89" s="70">
        <f>E89/C89</f>
        <v>1</v>
      </c>
      <c r="K89" s="70">
        <f>E89/D89</f>
        <v>1</v>
      </c>
    </row>
    <row r="90" spans="1:11" ht="12.75">
      <c r="A90" s="66" t="s">
        <v>45</v>
      </c>
      <c r="B90" s="63"/>
      <c r="C90" s="6">
        <v>2387.9</v>
      </c>
      <c r="D90" s="6">
        <v>2387.9</v>
      </c>
      <c r="E90" s="6">
        <v>2387.9</v>
      </c>
      <c r="F90" s="6"/>
      <c r="G90" s="69"/>
      <c r="H90" s="70"/>
      <c r="I90" s="70"/>
      <c r="J90" s="70">
        <f>E90/C90</f>
        <v>1</v>
      </c>
      <c r="K90" s="70">
        <f>E90/D90</f>
        <v>1</v>
      </c>
    </row>
    <row r="91" spans="1:11" ht="12.75">
      <c r="A91" s="66" t="s">
        <v>46</v>
      </c>
      <c r="B91" s="63"/>
      <c r="C91" s="6">
        <v>3354</v>
      </c>
      <c r="D91" s="6">
        <v>3354</v>
      </c>
      <c r="E91" s="6">
        <v>3354</v>
      </c>
      <c r="F91" s="6"/>
      <c r="G91" s="69"/>
      <c r="H91" s="70"/>
      <c r="I91" s="70"/>
      <c r="J91" s="70">
        <f>E91/C91</f>
        <v>1</v>
      </c>
      <c r="K91" s="70">
        <f>E91/D91</f>
        <v>1</v>
      </c>
    </row>
    <row r="92" spans="1:11" ht="12.75">
      <c r="A92" s="66" t="s">
        <v>47</v>
      </c>
      <c r="B92" s="63"/>
      <c r="C92" s="6">
        <v>3544.5</v>
      </c>
      <c r="D92" s="6">
        <v>3544.5</v>
      </c>
      <c r="E92" s="6">
        <v>3544.5</v>
      </c>
      <c r="F92" s="6"/>
      <c r="G92" s="69"/>
      <c r="H92" s="70"/>
      <c r="I92" s="70"/>
      <c r="J92" s="70">
        <f>E92/C92</f>
        <v>1</v>
      </c>
      <c r="K92" s="70">
        <f>E92/D92</f>
        <v>1</v>
      </c>
    </row>
    <row r="93" spans="1:11" ht="12.75">
      <c r="A93" s="66" t="s">
        <v>48</v>
      </c>
      <c r="B93" s="63"/>
      <c r="C93" s="6">
        <v>3542.4</v>
      </c>
      <c r="D93" s="6">
        <v>3542.4</v>
      </c>
      <c r="E93" s="6">
        <v>3542.4</v>
      </c>
      <c r="F93" s="6"/>
      <c r="G93" s="69"/>
      <c r="H93" s="70"/>
      <c r="I93" s="70"/>
      <c r="J93" s="70">
        <f>E93/C93</f>
        <v>1</v>
      </c>
      <c r="K93" s="70">
        <f>E93/D93</f>
        <v>1</v>
      </c>
    </row>
    <row r="94" spans="1:11" ht="12.75" customHeight="1" hidden="1">
      <c r="A94" s="66" t="s">
        <v>49</v>
      </c>
      <c r="B94" s="63"/>
      <c r="C94" s="6">
        <v>4017.8</v>
      </c>
      <c r="D94" s="6">
        <v>4017.8</v>
      </c>
      <c r="E94" s="6">
        <v>4017.8</v>
      </c>
      <c r="F94" s="6"/>
      <c r="G94" s="69"/>
      <c r="H94" s="70"/>
      <c r="I94" s="70"/>
      <c r="J94" s="70">
        <f>E94/C94</f>
        <v>1</v>
      </c>
      <c r="K94" s="70">
        <f>E94/D94</f>
        <v>1</v>
      </c>
    </row>
    <row r="95" spans="1:11" ht="12.75">
      <c r="A95" s="80" t="s">
        <v>50</v>
      </c>
      <c r="B95" s="63"/>
      <c r="C95" s="6">
        <v>1519.3</v>
      </c>
      <c r="D95" s="6">
        <v>1519.3</v>
      </c>
      <c r="E95" s="6">
        <v>1519.3</v>
      </c>
      <c r="F95" s="68"/>
      <c r="G95" s="69"/>
      <c r="H95" s="70"/>
      <c r="I95" s="70"/>
      <c r="J95" s="70">
        <f>E95/C95</f>
        <v>1</v>
      </c>
      <c r="K95" s="70">
        <f>E95/D95</f>
        <v>1</v>
      </c>
    </row>
    <row r="96" spans="1:11" ht="110.25">
      <c r="A96" s="19" t="s">
        <v>122</v>
      </c>
      <c r="B96" s="1" t="s">
        <v>54</v>
      </c>
      <c r="C96" s="4">
        <f>C97+C98+C99+C100+C101+C102+C103+C104+C105</f>
        <v>1166.6000000000001</v>
      </c>
      <c r="D96" s="4">
        <f>D97+D98+D99+D100+D101+D102+D103+D104+D105</f>
        <v>1166.6000000000001</v>
      </c>
      <c r="E96" s="4">
        <f>E97+E98+E99+E100+E101+E102+E103+E104+E105</f>
        <v>891.1999999999999</v>
      </c>
      <c r="F96" s="4">
        <f>F97+F98+F99+F100+F101+F102+F103+F104+F105</f>
        <v>0</v>
      </c>
      <c r="G96" s="5">
        <f>E96/C96</f>
        <v>0.7639293673924222</v>
      </c>
      <c r="H96" s="5" t="e">
        <f>E96/#REF!</f>
        <v>#REF!</v>
      </c>
      <c r="I96" s="5" t="e">
        <f>E96/#REF!</f>
        <v>#REF!</v>
      </c>
      <c r="J96" s="15">
        <f>E96/C96</f>
        <v>0.7639293673924222</v>
      </c>
      <c r="K96" s="16">
        <f>E96/D96</f>
        <v>0.7639293673924222</v>
      </c>
    </row>
    <row r="97" spans="1:11" ht="12.75">
      <c r="A97" s="66" t="s">
        <v>42</v>
      </c>
      <c r="B97" s="63"/>
      <c r="C97" s="6">
        <v>89.7</v>
      </c>
      <c r="D97" s="6">
        <v>89.7</v>
      </c>
      <c r="E97" s="6">
        <v>67.3</v>
      </c>
      <c r="F97" s="68"/>
      <c r="G97" s="69">
        <f>E97/C97</f>
        <v>0.7502787068004458</v>
      </c>
      <c r="H97" s="69" t="e">
        <f>E97/#REF!</f>
        <v>#REF!</v>
      </c>
      <c r="I97" s="69" t="e">
        <f>E97/#REF!</f>
        <v>#REF!</v>
      </c>
      <c r="J97" s="70">
        <f>E97/C97</f>
        <v>0.7502787068004458</v>
      </c>
      <c r="K97" s="70">
        <f>E97/D97</f>
        <v>0.7502787068004458</v>
      </c>
    </row>
    <row r="98" spans="1:11" ht="12.75">
      <c r="A98" s="66" t="s">
        <v>43</v>
      </c>
      <c r="B98" s="63"/>
      <c r="C98" s="6">
        <v>89.7</v>
      </c>
      <c r="D98" s="6">
        <v>89.7</v>
      </c>
      <c r="E98" s="6">
        <v>67.3</v>
      </c>
      <c r="F98" s="68"/>
      <c r="G98" s="69">
        <f>E98/C98</f>
        <v>0.7502787068004458</v>
      </c>
      <c r="H98" s="69" t="e">
        <f>E98/#REF!</f>
        <v>#REF!</v>
      </c>
      <c r="I98" s="69" t="e">
        <f>E98/#REF!</f>
        <v>#REF!</v>
      </c>
      <c r="J98" s="70">
        <f>E98/C98</f>
        <v>0.7502787068004458</v>
      </c>
      <c r="K98" s="70">
        <f>E98/D98</f>
        <v>0.7502787068004458</v>
      </c>
    </row>
    <row r="99" spans="1:11" ht="12.75">
      <c r="A99" s="66" t="s">
        <v>44</v>
      </c>
      <c r="B99" s="63"/>
      <c r="C99" s="6">
        <v>89.7</v>
      </c>
      <c r="D99" s="6">
        <v>89.7</v>
      </c>
      <c r="E99" s="6">
        <v>67.3</v>
      </c>
      <c r="F99" s="68"/>
      <c r="G99" s="69">
        <f>E99/C99</f>
        <v>0.7502787068004458</v>
      </c>
      <c r="H99" s="69" t="e">
        <f>E99/#REF!</f>
        <v>#REF!</v>
      </c>
      <c r="I99" s="69" t="e">
        <f>E99/#REF!</f>
        <v>#REF!</v>
      </c>
      <c r="J99" s="70">
        <f>E99/C99</f>
        <v>0.7502787068004458</v>
      </c>
      <c r="K99" s="70">
        <f>E99/D99</f>
        <v>0.7502787068004458</v>
      </c>
    </row>
    <row r="100" spans="1:11" ht="12.75">
      <c r="A100" s="66" t="s">
        <v>45</v>
      </c>
      <c r="B100" s="63"/>
      <c r="C100" s="6">
        <v>89.7</v>
      </c>
      <c r="D100" s="6">
        <v>89.7</v>
      </c>
      <c r="E100" s="6">
        <v>67.3</v>
      </c>
      <c r="F100" s="68"/>
      <c r="G100" s="69">
        <f>E100/C100</f>
        <v>0.7502787068004458</v>
      </c>
      <c r="H100" s="69" t="e">
        <f>E100/#REF!</f>
        <v>#REF!</v>
      </c>
      <c r="I100" s="69" t="e">
        <f>E100/#REF!</f>
        <v>#REF!</v>
      </c>
      <c r="J100" s="70">
        <f>E100/C100</f>
        <v>0.7502787068004458</v>
      </c>
      <c r="K100" s="70">
        <f>E100/D100</f>
        <v>0.7502787068004458</v>
      </c>
    </row>
    <row r="101" spans="1:11" ht="12.75">
      <c r="A101" s="66" t="s">
        <v>46</v>
      </c>
      <c r="B101" s="63"/>
      <c r="C101" s="6">
        <v>89.7</v>
      </c>
      <c r="D101" s="6">
        <v>89.7</v>
      </c>
      <c r="E101" s="6">
        <v>67.2</v>
      </c>
      <c r="F101" s="68"/>
      <c r="G101" s="69">
        <f>E101/C101</f>
        <v>0.7491638795986623</v>
      </c>
      <c r="H101" s="69" t="e">
        <f>E101/#REF!</f>
        <v>#REF!</v>
      </c>
      <c r="I101" s="69" t="e">
        <f>E101/#REF!</f>
        <v>#REF!</v>
      </c>
      <c r="J101" s="70">
        <f>E101/C101</f>
        <v>0.7491638795986623</v>
      </c>
      <c r="K101" s="70">
        <f>E101/D101</f>
        <v>0.7491638795986623</v>
      </c>
    </row>
    <row r="102" spans="1:11" ht="12.75">
      <c r="A102" s="66" t="s">
        <v>47</v>
      </c>
      <c r="B102" s="63"/>
      <c r="C102" s="6">
        <v>89.7</v>
      </c>
      <c r="D102" s="6">
        <v>89.7</v>
      </c>
      <c r="E102" s="6">
        <v>67.3</v>
      </c>
      <c r="F102" s="68"/>
      <c r="G102" s="69">
        <f>E102/C102</f>
        <v>0.7502787068004458</v>
      </c>
      <c r="H102" s="69" t="e">
        <f>E102/#REF!</f>
        <v>#REF!</v>
      </c>
      <c r="I102" s="69" t="e">
        <f>E102/#REF!</f>
        <v>#REF!</v>
      </c>
      <c r="J102" s="70">
        <f>E102/C102</f>
        <v>0.7502787068004458</v>
      </c>
      <c r="K102" s="70">
        <f>E102/D102</f>
        <v>0.7502787068004458</v>
      </c>
    </row>
    <row r="103" spans="1:11" ht="12.75">
      <c r="A103" s="66" t="s">
        <v>48</v>
      </c>
      <c r="B103" s="63"/>
      <c r="C103" s="6">
        <v>89.7</v>
      </c>
      <c r="D103" s="6">
        <v>89.7</v>
      </c>
      <c r="E103" s="6">
        <v>67.2</v>
      </c>
      <c r="F103" s="68"/>
      <c r="G103" s="69">
        <f>E103/C103</f>
        <v>0.7491638795986623</v>
      </c>
      <c r="H103" s="69" t="e">
        <f>E103/#REF!</f>
        <v>#REF!</v>
      </c>
      <c r="I103" s="69" t="e">
        <f>E103/#REF!</f>
        <v>#REF!</v>
      </c>
      <c r="J103" s="70">
        <f>E103/C103</f>
        <v>0.7491638795986623</v>
      </c>
      <c r="K103" s="70">
        <f>E103/D103</f>
        <v>0.7491638795986623</v>
      </c>
    </row>
    <row r="104" spans="1:249" ht="12.75">
      <c r="A104" s="66" t="s">
        <v>49</v>
      </c>
      <c r="B104" s="63"/>
      <c r="C104" s="6">
        <v>89.7</v>
      </c>
      <c r="D104" s="6">
        <v>89.7</v>
      </c>
      <c r="E104" s="6">
        <v>67.3</v>
      </c>
      <c r="F104" s="68"/>
      <c r="G104" s="69">
        <f>E104/C104</f>
        <v>0.7502787068004458</v>
      </c>
      <c r="H104" s="69" t="e">
        <f>E104/#REF!</f>
        <v>#REF!</v>
      </c>
      <c r="I104" s="69" t="e">
        <f>E104/#REF!</f>
        <v>#REF!</v>
      </c>
      <c r="J104" s="70">
        <f>E104/C104</f>
        <v>0.7502787068004458</v>
      </c>
      <c r="K104" s="70">
        <f>E104/D104</f>
        <v>0.7502787068004458</v>
      </c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  <c r="EO104" s="9"/>
      <c r="EP104" s="9"/>
      <c r="EQ104" s="9"/>
      <c r="ER104" s="9"/>
      <c r="ES104" s="9"/>
      <c r="ET104" s="9"/>
      <c r="EU104" s="9"/>
      <c r="EV104" s="9"/>
      <c r="EW104" s="9"/>
      <c r="EX104" s="9"/>
      <c r="EY104" s="9"/>
      <c r="EZ104" s="9"/>
      <c r="FA104" s="9"/>
      <c r="FB104" s="9"/>
      <c r="FC104" s="9"/>
      <c r="FD104" s="9"/>
      <c r="FE104" s="9"/>
      <c r="FF104" s="9"/>
      <c r="FG104" s="9"/>
      <c r="FH104" s="9"/>
      <c r="FI104" s="9"/>
      <c r="FJ104" s="9"/>
      <c r="FK104" s="9"/>
      <c r="FL104" s="9"/>
      <c r="FM104" s="9"/>
      <c r="FN104" s="9"/>
      <c r="FO104" s="9"/>
      <c r="FP104" s="9"/>
      <c r="FQ104" s="9"/>
      <c r="FR104" s="9"/>
      <c r="FS104" s="9"/>
      <c r="FT104" s="9"/>
      <c r="FU104" s="9"/>
      <c r="FV104" s="9"/>
      <c r="FW104" s="9"/>
      <c r="FX104" s="9"/>
      <c r="FY104" s="9"/>
      <c r="FZ104" s="9"/>
      <c r="GA104" s="9"/>
      <c r="GB104" s="9"/>
      <c r="GC104" s="9"/>
      <c r="GD104" s="9"/>
      <c r="GE104" s="9"/>
      <c r="GF104" s="9"/>
      <c r="GG104" s="9"/>
      <c r="GH104" s="9"/>
      <c r="GI104" s="9"/>
      <c r="GJ104" s="9"/>
      <c r="GK104" s="9"/>
      <c r="GL104" s="9"/>
      <c r="GM104" s="9"/>
      <c r="GN104" s="9"/>
      <c r="GO104" s="9"/>
      <c r="GP104" s="9"/>
      <c r="GQ104" s="9"/>
      <c r="GR104" s="9"/>
      <c r="GS104" s="9"/>
      <c r="GT104" s="9"/>
      <c r="GU104" s="9"/>
      <c r="GV104" s="9"/>
      <c r="GW104" s="9"/>
      <c r="GX104" s="9"/>
      <c r="GY104" s="9"/>
      <c r="GZ104" s="9"/>
      <c r="HA104" s="9"/>
      <c r="HB104" s="9"/>
      <c r="HC104" s="9"/>
      <c r="HD104" s="9"/>
      <c r="HE104" s="9"/>
      <c r="HF104" s="9"/>
      <c r="HG104" s="9"/>
      <c r="HH104" s="9"/>
      <c r="HI104" s="9"/>
      <c r="HJ104" s="9"/>
      <c r="HK104" s="9"/>
      <c r="HL104" s="9"/>
      <c r="HM104" s="9"/>
      <c r="HN104" s="9"/>
      <c r="HO104" s="9"/>
      <c r="HP104" s="9"/>
      <c r="HQ104" s="9"/>
      <c r="HR104" s="9"/>
      <c r="HS104" s="9"/>
      <c r="HT104" s="9"/>
      <c r="HU104" s="9"/>
      <c r="HV104" s="9"/>
      <c r="HW104" s="9"/>
      <c r="HX104" s="9"/>
      <c r="HY104" s="9"/>
      <c r="HZ104" s="9"/>
      <c r="IA104" s="9"/>
      <c r="IB104" s="9"/>
      <c r="IC104" s="9"/>
      <c r="ID104" s="9"/>
      <c r="IE104" s="9"/>
      <c r="IF104" s="9"/>
      <c r="IG104" s="9"/>
      <c r="IH104" s="9"/>
      <c r="II104" s="9"/>
      <c r="IJ104" s="9"/>
      <c r="IK104" s="9"/>
      <c r="IL104" s="9"/>
      <c r="IM104" s="9"/>
      <c r="IN104" s="9"/>
      <c r="IO104" s="9"/>
    </row>
    <row r="105" spans="1:249" ht="12.75">
      <c r="A105" s="66" t="s">
        <v>50</v>
      </c>
      <c r="B105" s="63"/>
      <c r="C105" s="29">
        <v>449</v>
      </c>
      <c r="D105" s="29">
        <v>449</v>
      </c>
      <c r="E105" s="29">
        <v>353</v>
      </c>
      <c r="F105" s="68"/>
      <c r="G105" s="69">
        <f>E105/C105</f>
        <v>0.7861915367483296</v>
      </c>
      <c r="H105" s="5" t="e">
        <f>E105/#REF!</f>
        <v>#REF!</v>
      </c>
      <c r="I105" s="5" t="e">
        <f>E105/#REF!</f>
        <v>#REF!</v>
      </c>
      <c r="J105" s="70">
        <f>E105/C105</f>
        <v>0.7861915367483296</v>
      </c>
      <c r="K105" s="70">
        <f>E105/D105</f>
        <v>0.7861915367483296</v>
      </c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  <c r="EO105" s="9"/>
      <c r="EP105" s="9"/>
      <c r="EQ105" s="9"/>
      <c r="ER105" s="9"/>
      <c r="ES105" s="9"/>
      <c r="ET105" s="9"/>
      <c r="EU105" s="9"/>
      <c r="EV105" s="9"/>
      <c r="EW105" s="9"/>
      <c r="EX105" s="9"/>
      <c r="EY105" s="9"/>
      <c r="EZ105" s="9"/>
      <c r="FA105" s="9"/>
      <c r="FB105" s="9"/>
      <c r="FC105" s="9"/>
      <c r="FD105" s="9"/>
      <c r="FE105" s="9"/>
      <c r="FF105" s="9"/>
      <c r="FG105" s="9"/>
      <c r="FH105" s="9"/>
      <c r="FI105" s="9"/>
      <c r="FJ105" s="9"/>
      <c r="FK105" s="9"/>
      <c r="FL105" s="9"/>
      <c r="FM105" s="9"/>
      <c r="FN105" s="9"/>
      <c r="FO105" s="9"/>
      <c r="FP105" s="9"/>
      <c r="FQ105" s="9"/>
      <c r="FR105" s="9"/>
      <c r="FS105" s="9"/>
      <c r="FT105" s="9"/>
      <c r="FU105" s="9"/>
      <c r="FV105" s="9"/>
      <c r="FW105" s="9"/>
      <c r="FX105" s="9"/>
      <c r="FY105" s="9"/>
      <c r="FZ105" s="9"/>
      <c r="GA105" s="9"/>
      <c r="GB105" s="9"/>
      <c r="GC105" s="9"/>
      <c r="GD105" s="9"/>
      <c r="GE105" s="9"/>
      <c r="GF105" s="9"/>
      <c r="GG105" s="9"/>
      <c r="GH105" s="9"/>
      <c r="GI105" s="9"/>
      <c r="GJ105" s="9"/>
      <c r="GK105" s="9"/>
      <c r="GL105" s="9"/>
      <c r="GM105" s="9"/>
      <c r="GN105" s="9"/>
      <c r="GO105" s="9"/>
      <c r="GP105" s="9"/>
      <c r="GQ105" s="9"/>
      <c r="GR105" s="9"/>
      <c r="GS105" s="9"/>
      <c r="GT105" s="9"/>
      <c r="GU105" s="9"/>
      <c r="GV105" s="9"/>
      <c r="GW105" s="9"/>
      <c r="GX105" s="9"/>
      <c r="GY105" s="9"/>
      <c r="GZ105" s="9"/>
      <c r="HA105" s="9"/>
      <c r="HB105" s="9"/>
      <c r="HC105" s="9"/>
      <c r="HD105" s="9"/>
      <c r="HE105" s="9"/>
      <c r="HF105" s="9"/>
      <c r="HG105" s="9"/>
      <c r="HH105" s="9"/>
      <c r="HI105" s="9"/>
      <c r="HJ105" s="9"/>
      <c r="HK105" s="9"/>
      <c r="HL105" s="9"/>
      <c r="HM105" s="9"/>
      <c r="HN105" s="9"/>
      <c r="HO105" s="9"/>
      <c r="HP105" s="9"/>
      <c r="HQ105" s="9"/>
      <c r="HR105" s="9"/>
      <c r="HS105" s="9"/>
      <c r="HT105" s="9"/>
      <c r="HU105" s="9"/>
      <c r="HV105" s="9"/>
      <c r="HW105" s="9"/>
      <c r="HX105" s="9"/>
      <c r="HY105" s="9"/>
      <c r="HZ105" s="9"/>
      <c r="IA105" s="9"/>
      <c r="IB105" s="9"/>
      <c r="IC105" s="9"/>
      <c r="ID105" s="9"/>
      <c r="IE105" s="9"/>
      <c r="IF105" s="9"/>
      <c r="IG105" s="9"/>
      <c r="IH105" s="9"/>
      <c r="II105" s="9"/>
      <c r="IJ105" s="9"/>
      <c r="IK105" s="9"/>
      <c r="IL105" s="9"/>
      <c r="IM105" s="9"/>
      <c r="IN105" s="9"/>
      <c r="IO105" s="9"/>
    </row>
    <row r="106" spans="1:249" ht="26.25">
      <c r="A106" s="19" t="s">
        <v>123</v>
      </c>
      <c r="B106" s="27" t="s">
        <v>80</v>
      </c>
      <c r="C106" s="4">
        <f>C107+C108+C109+C110+C111+C112+C113+C114+C115</f>
        <v>1340.2</v>
      </c>
      <c r="D106" s="4">
        <f>D107+D108+D109+D110+D111+D112+D113+D114+D115</f>
        <v>14272.9</v>
      </c>
      <c r="E106" s="12">
        <f>E107+E108+E109+E110+E111+E112+E113+E114+E115</f>
        <v>8998.4</v>
      </c>
      <c r="F106" s="12">
        <f>F107+F108+F109+F110+F111+F112+F113+F114+F115</f>
        <v>0</v>
      </c>
      <c r="G106" s="5">
        <f>E106/C106</f>
        <v>6.714221757946575</v>
      </c>
      <c r="H106" s="16"/>
      <c r="I106" s="16"/>
      <c r="J106" s="15" t="s">
        <v>14</v>
      </c>
      <c r="K106" s="16">
        <f>E106/D106</f>
        <v>0.6304535168045737</v>
      </c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  <c r="EO106" s="9"/>
      <c r="EP106" s="9"/>
      <c r="EQ106" s="9"/>
      <c r="ER106" s="9"/>
      <c r="ES106" s="9"/>
      <c r="ET106" s="9"/>
      <c r="EU106" s="9"/>
      <c r="EV106" s="9"/>
      <c r="EW106" s="9"/>
      <c r="EX106" s="9"/>
      <c r="EY106" s="9"/>
      <c r="EZ106" s="9"/>
      <c r="FA106" s="9"/>
      <c r="FB106" s="9"/>
      <c r="FC106" s="9"/>
      <c r="FD106" s="9"/>
      <c r="FE106" s="9"/>
      <c r="FF106" s="9"/>
      <c r="FG106" s="9"/>
      <c r="FH106" s="9"/>
      <c r="FI106" s="9"/>
      <c r="FJ106" s="9"/>
      <c r="FK106" s="9"/>
      <c r="FL106" s="9"/>
      <c r="FM106" s="9"/>
      <c r="FN106" s="9"/>
      <c r="FO106" s="9"/>
      <c r="FP106" s="9"/>
      <c r="FQ106" s="9"/>
      <c r="FR106" s="9"/>
      <c r="FS106" s="9"/>
      <c r="FT106" s="9"/>
      <c r="FU106" s="9"/>
      <c r="FV106" s="9"/>
      <c r="FW106" s="9"/>
      <c r="FX106" s="9"/>
      <c r="FY106" s="9"/>
      <c r="FZ106" s="9"/>
      <c r="GA106" s="9"/>
      <c r="GB106" s="9"/>
      <c r="GC106" s="9"/>
      <c r="GD106" s="9"/>
      <c r="GE106" s="9"/>
      <c r="GF106" s="9"/>
      <c r="GG106" s="9"/>
      <c r="GH106" s="9"/>
      <c r="GI106" s="9"/>
      <c r="GJ106" s="9"/>
      <c r="GK106" s="9"/>
      <c r="GL106" s="9"/>
      <c r="GM106" s="9"/>
      <c r="GN106" s="9"/>
      <c r="GO106" s="9"/>
      <c r="GP106" s="9"/>
      <c r="GQ106" s="9"/>
      <c r="GR106" s="9"/>
      <c r="GS106" s="9"/>
      <c r="GT106" s="9"/>
      <c r="GU106" s="9"/>
      <c r="GV106" s="9"/>
      <c r="GW106" s="9"/>
      <c r="GX106" s="9"/>
      <c r="GY106" s="9"/>
      <c r="GZ106" s="9"/>
      <c r="HA106" s="9"/>
      <c r="HB106" s="9"/>
      <c r="HC106" s="9"/>
      <c r="HD106" s="9"/>
      <c r="HE106" s="9"/>
      <c r="HF106" s="9"/>
      <c r="HG106" s="9"/>
      <c r="HH106" s="9"/>
      <c r="HI106" s="9"/>
      <c r="HJ106" s="9"/>
      <c r="HK106" s="9"/>
      <c r="HL106" s="9"/>
      <c r="HM106" s="9"/>
      <c r="HN106" s="9"/>
      <c r="HO106" s="9"/>
      <c r="HP106" s="9"/>
      <c r="HQ106" s="9"/>
      <c r="HR106" s="9"/>
      <c r="HS106" s="9"/>
      <c r="HT106" s="9"/>
      <c r="HU106" s="9"/>
      <c r="HV106" s="9"/>
      <c r="HW106" s="9"/>
      <c r="HX106" s="9"/>
      <c r="HY106" s="9"/>
      <c r="HZ106" s="9"/>
      <c r="IA106" s="9"/>
      <c r="IB106" s="9"/>
      <c r="IC106" s="9"/>
      <c r="ID106" s="9"/>
      <c r="IE106" s="9"/>
      <c r="IF106" s="9"/>
      <c r="IG106" s="9"/>
      <c r="IH106" s="9"/>
      <c r="II106" s="9"/>
      <c r="IJ106" s="9"/>
      <c r="IK106" s="9"/>
      <c r="IL106" s="9"/>
      <c r="IM106" s="9"/>
      <c r="IN106" s="9"/>
      <c r="IO106" s="9"/>
    </row>
    <row r="107" spans="1:249" ht="12.75">
      <c r="A107" s="66" t="s">
        <v>42</v>
      </c>
      <c r="B107" s="72"/>
      <c r="C107" s="72"/>
      <c r="D107" s="73">
        <v>585</v>
      </c>
      <c r="E107" s="71">
        <v>26.7</v>
      </c>
      <c r="F107" s="71"/>
      <c r="G107" s="69"/>
      <c r="H107" s="5"/>
      <c r="I107" s="5"/>
      <c r="J107" s="70"/>
      <c r="K107" s="70">
        <f>E107/D107</f>
        <v>0.04564102564102564</v>
      </c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  <c r="EO107" s="9"/>
      <c r="EP107" s="9"/>
      <c r="EQ107" s="9"/>
      <c r="ER107" s="9"/>
      <c r="ES107" s="9"/>
      <c r="ET107" s="9"/>
      <c r="EU107" s="9"/>
      <c r="EV107" s="9"/>
      <c r="EW107" s="9"/>
      <c r="EX107" s="9"/>
      <c r="EY107" s="9"/>
      <c r="EZ107" s="9"/>
      <c r="FA107" s="9"/>
      <c r="FB107" s="9"/>
      <c r="FC107" s="9"/>
      <c r="FD107" s="9"/>
      <c r="FE107" s="9"/>
      <c r="FF107" s="9"/>
      <c r="FG107" s="9"/>
      <c r="FH107" s="9"/>
      <c r="FI107" s="9"/>
      <c r="FJ107" s="9"/>
      <c r="FK107" s="9"/>
      <c r="FL107" s="9"/>
      <c r="FM107" s="9"/>
      <c r="FN107" s="9"/>
      <c r="FO107" s="9"/>
      <c r="FP107" s="9"/>
      <c r="FQ107" s="9"/>
      <c r="FR107" s="9"/>
      <c r="FS107" s="9"/>
      <c r="FT107" s="9"/>
      <c r="FU107" s="9"/>
      <c r="FV107" s="9"/>
      <c r="FW107" s="9"/>
      <c r="FX107" s="9"/>
      <c r="FY107" s="9"/>
      <c r="FZ107" s="9"/>
      <c r="GA107" s="9"/>
      <c r="GB107" s="9"/>
      <c r="GC107" s="9"/>
      <c r="GD107" s="9"/>
      <c r="GE107" s="9"/>
      <c r="GF107" s="9"/>
      <c r="GG107" s="9"/>
      <c r="GH107" s="9"/>
      <c r="GI107" s="9"/>
      <c r="GJ107" s="9"/>
      <c r="GK107" s="9"/>
      <c r="GL107" s="9"/>
      <c r="GM107" s="9"/>
      <c r="GN107" s="9"/>
      <c r="GO107" s="9"/>
      <c r="GP107" s="9"/>
      <c r="GQ107" s="9"/>
      <c r="GR107" s="9"/>
      <c r="GS107" s="9"/>
      <c r="GT107" s="9"/>
      <c r="GU107" s="9"/>
      <c r="GV107" s="9"/>
      <c r="GW107" s="9"/>
      <c r="GX107" s="9"/>
      <c r="GY107" s="9"/>
      <c r="GZ107" s="9"/>
      <c r="HA107" s="9"/>
      <c r="HB107" s="9"/>
      <c r="HC107" s="9"/>
      <c r="HD107" s="9"/>
      <c r="HE107" s="9"/>
      <c r="HF107" s="9"/>
      <c r="HG107" s="9"/>
      <c r="HH107" s="9"/>
      <c r="HI107" s="9"/>
      <c r="HJ107" s="9"/>
      <c r="HK107" s="9"/>
      <c r="HL107" s="9"/>
      <c r="HM107" s="9"/>
      <c r="HN107" s="9"/>
      <c r="HO107" s="9"/>
      <c r="HP107" s="9"/>
      <c r="HQ107" s="9"/>
      <c r="HR107" s="9"/>
      <c r="HS107" s="9"/>
      <c r="HT107" s="9"/>
      <c r="HU107" s="9"/>
      <c r="HV107" s="9"/>
      <c r="HW107" s="9"/>
      <c r="HX107" s="9"/>
      <c r="HY107" s="9"/>
      <c r="HZ107" s="9"/>
      <c r="IA107" s="9"/>
      <c r="IB107" s="9"/>
      <c r="IC107" s="9"/>
      <c r="ID107" s="9"/>
      <c r="IE107" s="9"/>
      <c r="IF107" s="9"/>
      <c r="IG107" s="9"/>
      <c r="IH107" s="9"/>
      <c r="II107" s="9"/>
      <c r="IJ107" s="9"/>
      <c r="IK107" s="9"/>
      <c r="IL107" s="9"/>
      <c r="IM107" s="9"/>
      <c r="IN107" s="9"/>
      <c r="IO107" s="9"/>
    </row>
    <row r="108" spans="1:249" ht="12.75">
      <c r="A108" s="66" t="s">
        <v>43</v>
      </c>
      <c r="B108" s="72"/>
      <c r="C108" s="72"/>
      <c r="D108" s="73">
        <v>117.5</v>
      </c>
      <c r="E108" s="71"/>
      <c r="F108" s="71"/>
      <c r="G108" s="69"/>
      <c r="H108" s="5"/>
      <c r="I108" s="5"/>
      <c r="J108" s="70"/>
      <c r="K108" s="70">
        <f>E108/D108</f>
        <v>0</v>
      </c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  <c r="EO108" s="9"/>
      <c r="EP108" s="9"/>
      <c r="EQ108" s="9"/>
      <c r="ER108" s="9"/>
      <c r="ES108" s="9"/>
      <c r="ET108" s="9"/>
      <c r="EU108" s="9"/>
      <c r="EV108" s="9"/>
      <c r="EW108" s="9"/>
      <c r="EX108" s="9"/>
      <c r="EY108" s="9"/>
      <c r="EZ108" s="9"/>
      <c r="FA108" s="9"/>
      <c r="FB108" s="9"/>
      <c r="FC108" s="9"/>
      <c r="FD108" s="9"/>
      <c r="FE108" s="9"/>
      <c r="FF108" s="9"/>
      <c r="FG108" s="9"/>
      <c r="FH108" s="9"/>
      <c r="FI108" s="9"/>
      <c r="FJ108" s="9"/>
      <c r="FK108" s="9"/>
      <c r="FL108" s="9"/>
      <c r="FM108" s="9"/>
      <c r="FN108" s="9"/>
      <c r="FO108" s="9"/>
      <c r="FP108" s="9"/>
      <c r="FQ108" s="9"/>
      <c r="FR108" s="9"/>
      <c r="FS108" s="9"/>
      <c r="FT108" s="9"/>
      <c r="FU108" s="9"/>
      <c r="FV108" s="9"/>
      <c r="FW108" s="9"/>
      <c r="FX108" s="9"/>
      <c r="FY108" s="9"/>
      <c r="FZ108" s="9"/>
      <c r="GA108" s="9"/>
      <c r="GB108" s="9"/>
      <c r="GC108" s="9"/>
      <c r="GD108" s="9"/>
      <c r="GE108" s="9"/>
      <c r="GF108" s="9"/>
      <c r="GG108" s="9"/>
      <c r="GH108" s="9"/>
      <c r="GI108" s="9"/>
      <c r="GJ108" s="9"/>
      <c r="GK108" s="9"/>
      <c r="GL108" s="9"/>
      <c r="GM108" s="9"/>
      <c r="GN108" s="9"/>
      <c r="GO108" s="9"/>
      <c r="GP108" s="9"/>
      <c r="GQ108" s="9"/>
      <c r="GR108" s="9"/>
      <c r="GS108" s="9"/>
      <c r="GT108" s="9"/>
      <c r="GU108" s="9"/>
      <c r="GV108" s="9"/>
      <c r="GW108" s="9"/>
      <c r="GX108" s="9"/>
      <c r="GY108" s="9"/>
      <c r="GZ108" s="9"/>
      <c r="HA108" s="9"/>
      <c r="HB108" s="9"/>
      <c r="HC108" s="9"/>
      <c r="HD108" s="9"/>
      <c r="HE108" s="9"/>
      <c r="HF108" s="9"/>
      <c r="HG108" s="9"/>
      <c r="HH108" s="9"/>
      <c r="HI108" s="9"/>
      <c r="HJ108" s="9"/>
      <c r="HK108" s="9"/>
      <c r="HL108" s="9"/>
      <c r="HM108" s="9"/>
      <c r="HN108" s="9"/>
      <c r="HO108" s="9"/>
      <c r="HP108" s="9"/>
      <c r="HQ108" s="9"/>
      <c r="HR108" s="9"/>
      <c r="HS108" s="9"/>
      <c r="HT108" s="9"/>
      <c r="HU108" s="9"/>
      <c r="HV108" s="9"/>
      <c r="HW108" s="9"/>
      <c r="HX108" s="9"/>
      <c r="HY108" s="9"/>
      <c r="HZ108" s="9"/>
      <c r="IA108" s="9"/>
      <c r="IB108" s="9"/>
      <c r="IC108" s="9"/>
      <c r="ID108" s="9"/>
      <c r="IE108" s="9"/>
      <c r="IF108" s="9"/>
      <c r="IG108" s="9"/>
      <c r="IH108" s="9"/>
      <c r="II108" s="9"/>
      <c r="IJ108" s="9"/>
      <c r="IK108" s="9"/>
      <c r="IL108" s="9"/>
      <c r="IM108" s="9"/>
      <c r="IN108" s="9"/>
      <c r="IO108" s="9"/>
    </row>
    <row r="109" spans="1:249" ht="12.75">
      <c r="A109" s="66" t="s">
        <v>44</v>
      </c>
      <c r="B109" s="72"/>
      <c r="C109" s="73"/>
      <c r="D109" s="73">
        <v>23.3</v>
      </c>
      <c r="E109" s="71">
        <v>23.3</v>
      </c>
      <c r="F109" s="71"/>
      <c r="G109" s="69"/>
      <c r="H109" s="5"/>
      <c r="I109" s="5"/>
      <c r="J109" s="70"/>
      <c r="K109" s="70">
        <f>E109/D109</f>
        <v>1</v>
      </c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  <c r="EO109" s="9"/>
      <c r="EP109" s="9"/>
      <c r="EQ109" s="9"/>
      <c r="ER109" s="9"/>
      <c r="ES109" s="9"/>
      <c r="ET109" s="9"/>
      <c r="EU109" s="9"/>
      <c r="EV109" s="9"/>
      <c r="EW109" s="9"/>
      <c r="EX109" s="9"/>
      <c r="EY109" s="9"/>
      <c r="EZ109" s="9"/>
      <c r="FA109" s="9"/>
      <c r="FB109" s="9"/>
      <c r="FC109" s="9"/>
      <c r="FD109" s="9"/>
      <c r="FE109" s="9"/>
      <c r="FF109" s="9"/>
      <c r="FG109" s="9"/>
      <c r="FH109" s="9"/>
      <c r="FI109" s="9"/>
      <c r="FJ109" s="9"/>
      <c r="FK109" s="9"/>
      <c r="FL109" s="9"/>
      <c r="FM109" s="9"/>
      <c r="FN109" s="9"/>
      <c r="FO109" s="9"/>
      <c r="FP109" s="9"/>
      <c r="FQ109" s="9"/>
      <c r="FR109" s="9"/>
      <c r="FS109" s="9"/>
      <c r="FT109" s="9"/>
      <c r="FU109" s="9"/>
      <c r="FV109" s="9"/>
      <c r="FW109" s="9"/>
      <c r="FX109" s="9"/>
      <c r="FY109" s="9"/>
      <c r="FZ109" s="9"/>
      <c r="GA109" s="9"/>
      <c r="GB109" s="9"/>
      <c r="GC109" s="9"/>
      <c r="GD109" s="9"/>
      <c r="GE109" s="9"/>
      <c r="GF109" s="9"/>
      <c r="GG109" s="9"/>
      <c r="GH109" s="9"/>
      <c r="GI109" s="9"/>
      <c r="GJ109" s="9"/>
      <c r="GK109" s="9"/>
      <c r="GL109" s="9"/>
      <c r="GM109" s="9"/>
      <c r="GN109" s="9"/>
      <c r="GO109" s="9"/>
      <c r="GP109" s="9"/>
      <c r="GQ109" s="9"/>
      <c r="GR109" s="9"/>
      <c r="GS109" s="9"/>
      <c r="GT109" s="9"/>
      <c r="GU109" s="9"/>
      <c r="GV109" s="9"/>
      <c r="GW109" s="9"/>
      <c r="GX109" s="9"/>
      <c r="GY109" s="9"/>
      <c r="GZ109" s="9"/>
      <c r="HA109" s="9"/>
      <c r="HB109" s="9"/>
      <c r="HC109" s="9"/>
      <c r="HD109" s="9"/>
      <c r="HE109" s="9"/>
      <c r="HF109" s="9"/>
      <c r="HG109" s="9"/>
      <c r="HH109" s="9"/>
      <c r="HI109" s="9"/>
      <c r="HJ109" s="9"/>
      <c r="HK109" s="9"/>
      <c r="HL109" s="9"/>
      <c r="HM109" s="9"/>
      <c r="HN109" s="9"/>
      <c r="HO109" s="9"/>
      <c r="HP109" s="9"/>
      <c r="HQ109" s="9"/>
      <c r="HR109" s="9"/>
      <c r="HS109" s="9"/>
      <c r="HT109" s="9"/>
      <c r="HU109" s="9"/>
      <c r="HV109" s="9"/>
      <c r="HW109" s="9"/>
      <c r="HX109" s="9"/>
      <c r="HY109" s="9"/>
      <c r="HZ109" s="9"/>
      <c r="IA109" s="9"/>
      <c r="IB109" s="9"/>
      <c r="IC109" s="9"/>
      <c r="ID109" s="9"/>
      <c r="IE109" s="9"/>
      <c r="IF109" s="9"/>
      <c r="IG109" s="9"/>
      <c r="IH109" s="9"/>
      <c r="II109" s="9"/>
      <c r="IJ109" s="9"/>
      <c r="IK109" s="9"/>
      <c r="IL109" s="9"/>
      <c r="IM109" s="9"/>
      <c r="IN109" s="9"/>
      <c r="IO109" s="9"/>
    </row>
    <row r="110" spans="1:249" ht="12.75">
      <c r="A110" s="66" t="s">
        <v>45</v>
      </c>
      <c r="B110" s="72"/>
      <c r="C110" s="72"/>
      <c r="D110" s="73">
        <v>202.6</v>
      </c>
      <c r="E110" s="71">
        <v>3.3</v>
      </c>
      <c r="F110" s="71"/>
      <c r="G110" s="69"/>
      <c r="H110" s="5"/>
      <c r="I110" s="5"/>
      <c r="J110" s="70"/>
      <c r="K110" s="70">
        <f>E110/D110</f>
        <v>0.016288252714708785</v>
      </c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  <c r="EO110" s="9"/>
      <c r="EP110" s="9"/>
      <c r="EQ110" s="9"/>
      <c r="ER110" s="9"/>
      <c r="ES110" s="9"/>
      <c r="ET110" s="9"/>
      <c r="EU110" s="9"/>
      <c r="EV110" s="9"/>
      <c r="EW110" s="9"/>
      <c r="EX110" s="9"/>
      <c r="EY110" s="9"/>
      <c r="EZ110" s="9"/>
      <c r="FA110" s="9"/>
      <c r="FB110" s="9"/>
      <c r="FC110" s="9"/>
      <c r="FD110" s="9"/>
      <c r="FE110" s="9"/>
      <c r="FF110" s="9"/>
      <c r="FG110" s="9"/>
      <c r="FH110" s="9"/>
      <c r="FI110" s="9"/>
      <c r="FJ110" s="9"/>
      <c r="FK110" s="9"/>
      <c r="FL110" s="9"/>
      <c r="FM110" s="9"/>
      <c r="FN110" s="9"/>
      <c r="FO110" s="9"/>
      <c r="FP110" s="9"/>
      <c r="FQ110" s="9"/>
      <c r="FR110" s="9"/>
      <c r="FS110" s="9"/>
      <c r="FT110" s="9"/>
      <c r="FU110" s="9"/>
      <c r="FV110" s="9"/>
      <c r="FW110" s="9"/>
      <c r="FX110" s="9"/>
      <c r="FY110" s="9"/>
      <c r="FZ110" s="9"/>
      <c r="GA110" s="9"/>
      <c r="GB110" s="9"/>
      <c r="GC110" s="9"/>
      <c r="GD110" s="9"/>
      <c r="GE110" s="9"/>
      <c r="GF110" s="9"/>
      <c r="GG110" s="9"/>
      <c r="GH110" s="9"/>
      <c r="GI110" s="9"/>
      <c r="GJ110" s="9"/>
      <c r="GK110" s="9"/>
      <c r="GL110" s="9"/>
      <c r="GM110" s="9"/>
      <c r="GN110" s="9"/>
      <c r="GO110" s="9"/>
      <c r="GP110" s="9"/>
      <c r="GQ110" s="9"/>
      <c r="GR110" s="9"/>
      <c r="GS110" s="9"/>
      <c r="GT110" s="9"/>
      <c r="GU110" s="9"/>
      <c r="GV110" s="9"/>
      <c r="GW110" s="9"/>
      <c r="GX110" s="9"/>
      <c r="GY110" s="9"/>
      <c r="GZ110" s="9"/>
      <c r="HA110" s="9"/>
      <c r="HB110" s="9"/>
      <c r="HC110" s="9"/>
      <c r="HD110" s="9"/>
      <c r="HE110" s="9"/>
      <c r="HF110" s="9"/>
      <c r="HG110" s="9"/>
      <c r="HH110" s="9"/>
      <c r="HI110" s="9"/>
      <c r="HJ110" s="9"/>
      <c r="HK110" s="9"/>
      <c r="HL110" s="9"/>
      <c r="HM110" s="9"/>
      <c r="HN110" s="9"/>
      <c r="HO110" s="9"/>
      <c r="HP110" s="9"/>
      <c r="HQ110" s="9"/>
      <c r="HR110" s="9"/>
      <c r="HS110" s="9"/>
      <c r="HT110" s="9"/>
      <c r="HU110" s="9"/>
      <c r="HV110" s="9"/>
      <c r="HW110" s="9"/>
      <c r="HX110" s="9"/>
      <c r="HY110" s="9"/>
      <c r="HZ110" s="9"/>
      <c r="IA110" s="9"/>
      <c r="IB110" s="9"/>
      <c r="IC110" s="9"/>
      <c r="ID110" s="9"/>
      <c r="IE110" s="9"/>
      <c r="IF110" s="9"/>
      <c r="IG110" s="9"/>
      <c r="IH110" s="9"/>
      <c r="II110" s="9"/>
      <c r="IJ110" s="9"/>
      <c r="IK110" s="9"/>
      <c r="IL110" s="9"/>
      <c r="IM110" s="9"/>
      <c r="IN110" s="9"/>
      <c r="IO110" s="9"/>
    </row>
    <row r="111" spans="1:249" ht="12.75">
      <c r="A111" s="66" t="s">
        <v>46</v>
      </c>
      <c r="B111" s="72"/>
      <c r="C111" s="72">
        <v>392.6</v>
      </c>
      <c r="D111" s="73">
        <v>1285.2</v>
      </c>
      <c r="E111" s="71">
        <v>333.6</v>
      </c>
      <c r="F111" s="71"/>
      <c r="G111" s="69"/>
      <c r="H111" s="30"/>
      <c r="I111" s="30"/>
      <c r="J111" s="70">
        <f>E111/C111</f>
        <v>0.8497198166072338</v>
      </c>
      <c r="K111" s="70">
        <f>E111/D111</f>
        <v>0.25957049486461253</v>
      </c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  <c r="EO111" s="9"/>
      <c r="EP111" s="9"/>
      <c r="EQ111" s="9"/>
      <c r="ER111" s="9"/>
      <c r="ES111" s="9"/>
      <c r="ET111" s="9"/>
      <c r="EU111" s="9"/>
      <c r="EV111" s="9"/>
      <c r="EW111" s="9"/>
      <c r="EX111" s="9"/>
      <c r="EY111" s="9"/>
      <c r="EZ111" s="9"/>
      <c r="FA111" s="9"/>
      <c r="FB111" s="9"/>
      <c r="FC111" s="9"/>
      <c r="FD111" s="9"/>
      <c r="FE111" s="9"/>
      <c r="FF111" s="9"/>
      <c r="FG111" s="9"/>
      <c r="FH111" s="9"/>
      <c r="FI111" s="9"/>
      <c r="FJ111" s="9"/>
      <c r="FK111" s="9"/>
      <c r="FL111" s="9"/>
      <c r="FM111" s="9"/>
      <c r="FN111" s="9"/>
      <c r="FO111" s="9"/>
      <c r="FP111" s="9"/>
      <c r="FQ111" s="9"/>
      <c r="FR111" s="9"/>
      <c r="FS111" s="9"/>
      <c r="FT111" s="9"/>
      <c r="FU111" s="9"/>
      <c r="FV111" s="9"/>
      <c r="FW111" s="9"/>
      <c r="FX111" s="9"/>
      <c r="FY111" s="9"/>
      <c r="FZ111" s="9"/>
      <c r="GA111" s="9"/>
      <c r="GB111" s="9"/>
      <c r="GC111" s="9"/>
      <c r="GD111" s="9"/>
      <c r="GE111" s="9"/>
      <c r="GF111" s="9"/>
      <c r="GG111" s="9"/>
      <c r="GH111" s="9"/>
      <c r="GI111" s="9"/>
      <c r="GJ111" s="9"/>
      <c r="GK111" s="9"/>
      <c r="GL111" s="9"/>
      <c r="GM111" s="9"/>
      <c r="GN111" s="9"/>
      <c r="GO111" s="9"/>
      <c r="GP111" s="9"/>
      <c r="GQ111" s="9"/>
      <c r="GR111" s="9"/>
      <c r="GS111" s="9"/>
      <c r="GT111" s="9"/>
      <c r="GU111" s="9"/>
      <c r="GV111" s="9"/>
      <c r="GW111" s="9"/>
      <c r="GX111" s="9"/>
      <c r="GY111" s="9"/>
      <c r="GZ111" s="9"/>
      <c r="HA111" s="9"/>
      <c r="HB111" s="9"/>
      <c r="HC111" s="9"/>
      <c r="HD111" s="9"/>
      <c r="HE111" s="9"/>
      <c r="HF111" s="9"/>
      <c r="HG111" s="9"/>
      <c r="HH111" s="9"/>
      <c r="HI111" s="9"/>
      <c r="HJ111" s="9"/>
      <c r="HK111" s="9"/>
      <c r="HL111" s="9"/>
      <c r="HM111" s="9"/>
      <c r="HN111" s="9"/>
      <c r="HO111" s="9"/>
      <c r="HP111" s="9"/>
      <c r="HQ111" s="9"/>
      <c r="HR111" s="9"/>
      <c r="HS111" s="9"/>
      <c r="HT111" s="9"/>
      <c r="HU111" s="9"/>
      <c r="HV111" s="9"/>
      <c r="HW111" s="9"/>
      <c r="HX111" s="9"/>
      <c r="HY111" s="9"/>
      <c r="HZ111" s="9"/>
      <c r="IA111" s="9"/>
      <c r="IB111" s="9"/>
      <c r="IC111" s="9"/>
      <c r="ID111" s="9"/>
      <c r="IE111" s="9"/>
      <c r="IF111" s="9"/>
      <c r="IG111" s="9"/>
      <c r="IH111" s="9"/>
      <c r="II111" s="9"/>
      <c r="IJ111" s="9"/>
      <c r="IK111" s="9"/>
      <c r="IL111" s="9"/>
      <c r="IM111" s="9"/>
      <c r="IN111" s="9"/>
      <c r="IO111" s="9"/>
    </row>
    <row r="112" spans="1:249" ht="12.75">
      <c r="A112" s="66" t="s">
        <v>47</v>
      </c>
      <c r="B112" s="72"/>
      <c r="C112" s="72">
        <v>668.6</v>
      </c>
      <c r="D112" s="73">
        <v>1793</v>
      </c>
      <c r="E112" s="71">
        <v>279.2</v>
      </c>
      <c r="F112" s="71"/>
      <c r="G112" s="69"/>
      <c r="H112" s="5"/>
      <c r="I112" s="5"/>
      <c r="J112" s="70">
        <f>E112/C112</f>
        <v>0.417588991923422</v>
      </c>
      <c r="K112" s="70">
        <f>E112/D112</f>
        <v>0.15571667596207472</v>
      </c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  <c r="EO112" s="9"/>
      <c r="EP112" s="9"/>
      <c r="EQ112" s="9"/>
      <c r="ER112" s="9"/>
      <c r="ES112" s="9"/>
      <c r="ET112" s="9"/>
      <c r="EU112" s="9"/>
      <c r="EV112" s="9"/>
      <c r="EW112" s="9"/>
      <c r="EX112" s="9"/>
      <c r="EY112" s="9"/>
      <c r="EZ112" s="9"/>
      <c r="FA112" s="9"/>
      <c r="FB112" s="9"/>
      <c r="FC112" s="9"/>
      <c r="FD112" s="9"/>
      <c r="FE112" s="9"/>
      <c r="FF112" s="9"/>
      <c r="FG112" s="9"/>
      <c r="FH112" s="9"/>
      <c r="FI112" s="9"/>
      <c r="FJ112" s="9"/>
      <c r="FK112" s="9"/>
      <c r="FL112" s="9"/>
      <c r="FM112" s="9"/>
      <c r="FN112" s="9"/>
      <c r="FO112" s="9"/>
      <c r="FP112" s="9"/>
      <c r="FQ112" s="9"/>
      <c r="FR112" s="9"/>
      <c r="FS112" s="9"/>
      <c r="FT112" s="9"/>
      <c r="FU112" s="9"/>
      <c r="FV112" s="9"/>
      <c r="FW112" s="9"/>
      <c r="FX112" s="9"/>
      <c r="FY112" s="9"/>
      <c r="FZ112" s="9"/>
      <c r="GA112" s="9"/>
      <c r="GB112" s="9"/>
      <c r="GC112" s="9"/>
      <c r="GD112" s="9"/>
      <c r="GE112" s="9"/>
      <c r="GF112" s="9"/>
      <c r="GG112" s="9"/>
      <c r="GH112" s="9"/>
      <c r="GI112" s="9"/>
      <c r="GJ112" s="9"/>
      <c r="GK112" s="9"/>
      <c r="GL112" s="9"/>
      <c r="GM112" s="9"/>
      <c r="GN112" s="9"/>
      <c r="GO112" s="9"/>
      <c r="GP112" s="9"/>
      <c r="GQ112" s="9"/>
      <c r="GR112" s="9"/>
      <c r="GS112" s="9"/>
      <c r="GT112" s="9"/>
      <c r="GU112" s="9"/>
      <c r="GV112" s="9"/>
      <c r="GW112" s="9"/>
      <c r="GX112" s="9"/>
      <c r="GY112" s="9"/>
      <c r="GZ112" s="9"/>
      <c r="HA112" s="9"/>
      <c r="HB112" s="9"/>
      <c r="HC112" s="9"/>
      <c r="HD112" s="9"/>
      <c r="HE112" s="9"/>
      <c r="HF112" s="9"/>
      <c r="HG112" s="9"/>
      <c r="HH112" s="9"/>
      <c r="HI112" s="9"/>
      <c r="HJ112" s="9"/>
      <c r="HK112" s="9"/>
      <c r="HL112" s="9"/>
      <c r="HM112" s="9"/>
      <c r="HN112" s="9"/>
      <c r="HO112" s="9"/>
      <c r="HP112" s="9"/>
      <c r="HQ112" s="9"/>
      <c r="HR112" s="9"/>
      <c r="HS112" s="9"/>
      <c r="HT112" s="9"/>
      <c r="HU112" s="9"/>
      <c r="HV112" s="9"/>
      <c r="HW112" s="9"/>
      <c r="HX112" s="9"/>
      <c r="HY112" s="9"/>
      <c r="HZ112" s="9"/>
      <c r="IA112" s="9"/>
      <c r="IB112" s="9"/>
      <c r="IC112" s="9"/>
      <c r="ID112" s="9"/>
      <c r="IE112" s="9"/>
      <c r="IF112" s="9"/>
      <c r="IG112" s="9"/>
      <c r="IH112" s="9"/>
      <c r="II112" s="9"/>
      <c r="IJ112" s="9"/>
      <c r="IK112" s="9"/>
      <c r="IL112" s="9"/>
      <c r="IM112" s="9"/>
      <c r="IN112" s="9"/>
      <c r="IO112" s="9"/>
    </row>
    <row r="113" spans="1:249" ht="12.75">
      <c r="A113" s="66" t="s">
        <v>48</v>
      </c>
      <c r="B113" s="72"/>
      <c r="C113" s="72"/>
      <c r="D113" s="73"/>
      <c r="E113" s="71"/>
      <c r="F113" s="71"/>
      <c r="G113" s="69"/>
      <c r="H113" s="5"/>
      <c r="I113" s="5"/>
      <c r="J113" s="70"/>
      <c r="K113" s="70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  <c r="EO113" s="9"/>
      <c r="EP113" s="9"/>
      <c r="EQ113" s="9"/>
      <c r="ER113" s="9"/>
      <c r="ES113" s="9"/>
      <c r="ET113" s="9"/>
      <c r="EU113" s="9"/>
      <c r="EV113" s="9"/>
      <c r="EW113" s="9"/>
      <c r="EX113" s="9"/>
      <c r="EY113" s="9"/>
      <c r="EZ113" s="9"/>
      <c r="FA113" s="9"/>
      <c r="FB113" s="9"/>
      <c r="FC113" s="9"/>
      <c r="FD113" s="9"/>
      <c r="FE113" s="9"/>
      <c r="FF113" s="9"/>
      <c r="FG113" s="9"/>
      <c r="FH113" s="9"/>
      <c r="FI113" s="9"/>
      <c r="FJ113" s="9"/>
      <c r="FK113" s="9"/>
      <c r="FL113" s="9"/>
      <c r="FM113" s="9"/>
      <c r="FN113" s="9"/>
      <c r="FO113" s="9"/>
      <c r="FP113" s="9"/>
      <c r="FQ113" s="9"/>
      <c r="FR113" s="9"/>
      <c r="FS113" s="9"/>
      <c r="FT113" s="9"/>
      <c r="FU113" s="9"/>
      <c r="FV113" s="9"/>
      <c r="FW113" s="9"/>
      <c r="FX113" s="9"/>
      <c r="FY113" s="9"/>
      <c r="FZ113" s="9"/>
      <c r="GA113" s="9"/>
      <c r="GB113" s="9"/>
      <c r="GC113" s="9"/>
      <c r="GD113" s="9"/>
      <c r="GE113" s="9"/>
      <c r="GF113" s="9"/>
      <c r="GG113" s="9"/>
      <c r="GH113" s="9"/>
      <c r="GI113" s="9"/>
      <c r="GJ113" s="9"/>
      <c r="GK113" s="9"/>
      <c r="GL113" s="9"/>
      <c r="GM113" s="9"/>
      <c r="GN113" s="9"/>
      <c r="GO113" s="9"/>
      <c r="GP113" s="9"/>
      <c r="GQ113" s="9"/>
      <c r="GR113" s="9"/>
      <c r="GS113" s="9"/>
      <c r="GT113" s="9"/>
      <c r="GU113" s="9"/>
      <c r="GV113" s="9"/>
      <c r="GW113" s="9"/>
      <c r="GX113" s="9"/>
      <c r="GY113" s="9"/>
      <c r="GZ113" s="9"/>
      <c r="HA113" s="9"/>
      <c r="HB113" s="9"/>
      <c r="HC113" s="9"/>
      <c r="HD113" s="9"/>
      <c r="HE113" s="9"/>
      <c r="HF113" s="9"/>
      <c r="HG113" s="9"/>
      <c r="HH113" s="9"/>
      <c r="HI113" s="9"/>
      <c r="HJ113" s="9"/>
      <c r="HK113" s="9"/>
      <c r="HL113" s="9"/>
      <c r="HM113" s="9"/>
      <c r="HN113" s="9"/>
      <c r="HO113" s="9"/>
      <c r="HP113" s="9"/>
      <c r="HQ113" s="9"/>
      <c r="HR113" s="9"/>
      <c r="HS113" s="9"/>
      <c r="HT113" s="9"/>
      <c r="HU113" s="9"/>
      <c r="HV113" s="9"/>
      <c r="HW113" s="9"/>
      <c r="HX113" s="9"/>
      <c r="HY113" s="9"/>
      <c r="HZ113" s="9"/>
      <c r="IA113" s="9"/>
      <c r="IB113" s="9"/>
      <c r="IC113" s="9"/>
      <c r="ID113" s="9"/>
      <c r="IE113" s="9"/>
      <c r="IF113" s="9"/>
      <c r="IG113" s="9"/>
      <c r="IH113" s="9"/>
      <c r="II113" s="9"/>
      <c r="IJ113" s="9"/>
      <c r="IK113" s="9"/>
      <c r="IL113" s="9"/>
      <c r="IM113" s="9"/>
      <c r="IN113" s="9"/>
      <c r="IO113" s="9"/>
    </row>
    <row r="114" spans="1:249" ht="12.75">
      <c r="A114" s="66" t="s">
        <v>49</v>
      </c>
      <c r="B114" s="72"/>
      <c r="C114" s="72">
        <v>279</v>
      </c>
      <c r="D114" s="73">
        <v>855</v>
      </c>
      <c r="E114" s="71">
        <v>823.9</v>
      </c>
      <c r="F114" s="71"/>
      <c r="G114" s="69"/>
      <c r="H114" s="5"/>
      <c r="I114" s="5"/>
      <c r="J114" s="70" t="s">
        <v>14</v>
      </c>
      <c r="K114" s="70">
        <f>E114/D114</f>
        <v>0.963625730994152</v>
      </c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  <c r="EO114" s="9"/>
      <c r="EP114" s="9"/>
      <c r="EQ114" s="9"/>
      <c r="ER114" s="9"/>
      <c r="ES114" s="9"/>
      <c r="ET114" s="9"/>
      <c r="EU114" s="9"/>
      <c r="EV114" s="9"/>
      <c r="EW114" s="9"/>
      <c r="EX114" s="9"/>
      <c r="EY114" s="9"/>
      <c r="EZ114" s="9"/>
      <c r="FA114" s="9"/>
      <c r="FB114" s="9"/>
      <c r="FC114" s="9"/>
      <c r="FD114" s="9"/>
      <c r="FE114" s="9"/>
      <c r="FF114" s="9"/>
      <c r="FG114" s="9"/>
      <c r="FH114" s="9"/>
      <c r="FI114" s="9"/>
      <c r="FJ114" s="9"/>
      <c r="FK114" s="9"/>
      <c r="FL114" s="9"/>
      <c r="FM114" s="9"/>
      <c r="FN114" s="9"/>
      <c r="FO114" s="9"/>
      <c r="FP114" s="9"/>
      <c r="FQ114" s="9"/>
      <c r="FR114" s="9"/>
      <c r="FS114" s="9"/>
      <c r="FT114" s="9"/>
      <c r="FU114" s="9"/>
      <c r="FV114" s="9"/>
      <c r="FW114" s="9"/>
      <c r="FX114" s="9"/>
      <c r="FY114" s="9"/>
      <c r="FZ114" s="9"/>
      <c r="GA114" s="9"/>
      <c r="GB114" s="9"/>
      <c r="GC114" s="9"/>
      <c r="GD114" s="9"/>
      <c r="GE114" s="9"/>
      <c r="GF114" s="9"/>
      <c r="GG114" s="9"/>
      <c r="GH114" s="9"/>
      <c r="GI114" s="9"/>
      <c r="GJ114" s="9"/>
      <c r="GK114" s="9"/>
      <c r="GL114" s="9"/>
      <c r="GM114" s="9"/>
      <c r="GN114" s="9"/>
      <c r="GO114" s="9"/>
      <c r="GP114" s="9"/>
      <c r="GQ114" s="9"/>
      <c r="GR114" s="9"/>
      <c r="GS114" s="9"/>
      <c r="GT114" s="9"/>
      <c r="GU114" s="9"/>
      <c r="GV114" s="9"/>
      <c r="GW114" s="9"/>
      <c r="GX114" s="9"/>
      <c r="GY114" s="9"/>
      <c r="GZ114" s="9"/>
      <c r="HA114" s="9"/>
      <c r="HB114" s="9"/>
      <c r="HC114" s="9"/>
      <c r="HD114" s="9"/>
      <c r="HE114" s="9"/>
      <c r="HF114" s="9"/>
      <c r="HG114" s="9"/>
      <c r="HH114" s="9"/>
      <c r="HI114" s="9"/>
      <c r="HJ114" s="9"/>
      <c r="HK114" s="9"/>
      <c r="HL114" s="9"/>
      <c r="HM114" s="9"/>
      <c r="HN114" s="9"/>
      <c r="HO114" s="9"/>
      <c r="HP114" s="9"/>
      <c r="HQ114" s="9"/>
      <c r="HR114" s="9"/>
      <c r="HS114" s="9"/>
      <c r="HT114" s="9"/>
      <c r="HU114" s="9"/>
      <c r="HV114" s="9"/>
      <c r="HW114" s="9"/>
      <c r="HX114" s="9"/>
      <c r="HY114" s="9"/>
      <c r="HZ114" s="9"/>
      <c r="IA114" s="9"/>
      <c r="IB114" s="9"/>
      <c r="IC114" s="9"/>
      <c r="ID114" s="9"/>
      <c r="IE114" s="9"/>
      <c r="IF114" s="9"/>
      <c r="IG114" s="9"/>
      <c r="IH114" s="9"/>
      <c r="II114" s="9"/>
      <c r="IJ114" s="9"/>
      <c r="IK114" s="9"/>
      <c r="IL114" s="9"/>
      <c r="IM114" s="9"/>
      <c r="IN114" s="9"/>
      <c r="IO114" s="9"/>
    </row>
    <row r="115" spans="1:249" ht="12.75">
      <c r="A115" s="66" t="s">
        <v>50</v>
      </c>
      <c r="B115" s="72"/>
      <c r="C115" s="72"/>
      <c r="D115" s="73">
        <v>9411.3</v>
      </c>
      <c r="E115" s="71">
        <v>7508.4</v>
      </c>
      <c r="F115" s="68"/>
      <c r="G115" s="69"/>
      <c r="H115" s="5"/>
      <c r="I115" s="5"/>
      <c r="J115" s="70"/>
      <c r="K115" s="70">
        <f>E115/D115</f>
        <v>0.7978068917152784</v>
      </c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</row>
    <row r="116" spans="1:249" ht="26.25">
      <c r="A116" s="19" t="s">
        <v>124</v>
      </c>
      <c r="B116" s="27" t="s">
        <v>125</v>
      </c>
      <c r="C116" s="98">
        <f>C117+C118+C119+C120+C121+C122+C123+C124+C125</f>
        <v>0</v>
      </c>
      <c r="D116" s="98">
        <f aca="true" t="shared" si="0" ref="D116:I116">D117+D118+D119+D120+D121+D122+D123+D124+D125</f>
        <v>1193.2</v>
      </c>
      <c r="E116" s="98">
        <f t="shared" si="0"/>
        <v>693.4</v>
      </c>
      <c r="F116" s="98">
        <f t="shared" si="0"/>
        <v>0</v>
      </c>
      <c r="G116" s="98">
        <f t="shared" si="0"/>
        <v>0</v>
      </c>
      <c r="H116" s="98">
        <f t="shared" si="0"/>
        <v>0</v>
      </c>
      <c r="I116" s="98">
        <f t="shared" si="0"/>
        <v>0</v>
      </c>
      <c r="J116" s="15"/>
      <c r="K116" s="15">
        <f>E116/D116</f>
        <v>0.581126382836071</v>
      </c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  <c r="EO116" s="9"/>
      <c r="EP116" s="9"/>
      <c r="EQ116" s="9"/>
      <c r="ER116" s="9"/>
      <c r="ES116" s="9"/>
      <c r="ET116" s="9"/>
      <c r="EU116" s="9"/>
      <c r="EV116" s="9"/>
      <c r="EW116" s="9"/>
      <c r="EX116" s="9"/>
      <c r="EY116" s="9"/>
      <c r="EZ116" s="9"/>
      <c r="FA116" s="9"/>
      <c r="FB116" s="9"/>
      <c r="FC116" s="9"/>
      <c r="FD116" s="9"/>
      <c r="FE116" s="9"/>
      <c r="FF116" s="9"/>
      <c r="FG116" s="9"/>
      <c r="FH116" s="9"/>
      <c r="FI116" s="9"/>
      <c r="FJ116" s="9"/>
      <c r="FK116" s="9"/>
      <c r="FL116" s="9"/>
      <c r="FM116" s="9"/>
      <c r="FN116" s="9"/>
      <c r="FO116" s="9"/>
      <c r="FP116" s="9"/>
      <c r="FQ116" s="9"/>
      <c r="FR116" s="9"/>
      <c r="FS116" s="9"/>
      <c r="FT116" s="9"/>
      <c r="FU116" s="9"/>
      <c r="FV116" s="9"/>
      <c r="FW116" s="9"/>
      <c r="FX116" s="9"/>
      <c r="FY116" s="9"/>
      <c r="FZ116" s="9"/>
      <c r="GA116" s="9"/>
      <c r="GB116" s="9"/>
      <c r="GC116" s="9"/>
      <c r="GD116" s="9"/>
      <c r="GE116" s="9"/>
      <c r="GF116" s="9"/>
      <c r="GG116" s="9"/>
      <c r="GH116" s="9"/>
      <c r="GI116" s="9"/>
      <c r="GJ116" s="9"/>
      <c r="GK116" s="9"/>
      <c r="GL116" s="9"/>
      <c r="GM116" s="9"/>
      <c r="GN116" s="9"/>
      <c r="GO116" s="9"/>
      <c r="GP116" s="9"/>
      <c r="GQ116" s="9"/>
      <c r="GR116" s="9"/>
      <c r="GS116" s="9"/>
      <c r="GT116" s="9"/>
      <c r="GU116" s="9"/>
      <c r="GV116" s="9"/>
      <c r="GW116" s="9"/>
      <c r="GX116" s="9"/>
      <c r="GY116" s="9"/>
      <c r="GZ116" s="9"/>
      <c r="HA116" s="9"/>
      <c r="HB116" s="9"/>
      <c r="HC116" s="9"/>
      <c r="HD116" s="9"/>
      <c r="HE116" s="9"/>
      <c r="HF116" s="9"/>
      <c r="HG116" s="9"/>
      <c r="HH116" s="9"/>
      <c r="HI116" s="9"/>
      <c r="HJ116" s="9"/>
      <c r="HK116" s="9"/>
      <c r="HL116" s="9"/>
      <c r="HM116" s="9"/>
      <c r="HN116" s="9"/>
      <c r="HO116" s="9"/>
      <c r="HP116" s="9"/>
      <c r="HQ116" s="9"/>
      <c r="HR116" s="9"/>
      <c r="HS116" s="9"/>
      <c r="HT116" s="9"/>
      <c r="HU116" s="9"/>
      <c r="HV116" s="9"/>
      <c r="HW116" s="9"/>
      <c r="HX116" s="9"/>
      <c r="HY116" s="9"/>
      <c r="HZ116" s="9"/>
      <c r="IA116" s="9"/>
      <c r="IB116" s="9"/>
      <c r="IC116" s="9"/>
      <c r="ID116" s="9"/>
      <c r="IE116" s="9"/>
      <c r="IF116" s="9"/>
      <c r="IG116" s="9"/>
      <c r="IH116" s="9"/>
      <c r="II116" s="9"/>
      <c r="IJ116" s="9"/>
      <c r="IK116" s="9"/>
      <c r="IL116" s="9"/>
      <c r="IM116" s="9"/>
      <c r="IN116" s="9"/>
      <c r="IO116" s="9"/>
    </row>
    <row r="117" spans="1:249" ht="12.75">
      <c r="A117" s="66" t="s">
        <v>42</v>
      </c>
      <c r="B117" s="72"/>
      <c r="C117" s="72"/>
      <c r="D117" s="73">
        <v>196.5</v>
      </c>
      <c r="E117" s="71">
        <v>132.4</v>
      </c>
      <c r="F117" s="68"/>
      <c r="G117" s="69"/>
      <c r="H117" s="5"/>
      <c r="I117" s="5"/>
      <c r="J117" s="70"/>
      <c r="K117" s="70">
        <f>E117/D117</f>
        <v>0.6737913486005089</v>
      </c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</row>
    <row r="118" spans="1:249" ht="12.75">
      <c r="A118" s="66" t="s">
        <v>43</v>
      </c>
      <c r="B118" s="72"/>
      <c r="C118" s="72"/>
      <c r="D118" s="73">
        <v>34.8</v>
      </c>
      <c r="E118" s="71"/>
      <c r="F118" s="68"/>
      <c r="G118" s="69"/>
      <c r="H118" s="5"/>
      <c r="I118" s="5"/>
      <c r="J118" s="70"/>
      <c r="K118" s="70">
        <f>E118/D118</f>
        <v>0</v>
      </c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</row>
    <row r="119" spans="1:249" ht="12.75">
      <c r="A119" s="66" t="s">
        <v>44</v>
      </c>
      <c r="B119" s="72"/>
      <c r="C119" s="72"/>
      <c r="D119" s="73"/>
      <c r="E119" s="71"/>
      <c r="F119" s="68"/>
      <c r="G119" s="69"/>
      <c r="H119" s="5"/>
      <c r="I119" s="5"/>
      <c r="J119" s="70"/>
      <c r="K119" s="70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  <c r="EO119" s="9"/>
      <c r="EP119" s="9"/>
      <c r="EQ119" s="9"/>
      <c r="ER119" s="9"/>
      <c r="ES119" s="9"/>
      <c r="ET119" s="9"/>
      <c r="EU119" s="9"/>
      <c r="EV119" s="9"/>
      <c r="EW119" s="9"/>
      <c r="EX119" s="9"/>
      <c r="EY119" s="9"/>
      <c r="EZ119" s="9"/>
      <c r="FA119" s="9"/>
      <c r="FB119" s="9"/>
      <c r="FC119" s="9"/>
      <c r="FD119" s="9"/>
      <c r="FE119" s="9"/>
      <c r="FF119" s="9"/>
      <c r="FG119" s="9"/>
      <c r="FH119" s="9"/>
      <c r="FI119" s="9"/>
      <c r="FJ119" s="9"/>
      <c r="FK119" s="9"/>
      <c r="FL119" s="9"/>
      <c r="FM119" s="9"/>
      <c r="FN119" s="9"/>
      <c r="FO119" s="9"/>
      <c r="FP119" s="9"/>
      <c r="FQ119" s="9"/>
      <c r="FR119" s="9"/>
      <c r="FS119" s="9"/>
      <c r="FT119" s="9"/>
      <c r="FU119" s="9"/>
      <c r="FV119" s="9"/>
      <c r="FW119" s="9"/>
      <c r="FX119" s="9"/>
      <c r="FY119" s="9"/>
      <c r="FZ119" s="9"/>
      <c r="GA119" s="9"/>
      <c r="GB119" s="9"/>
      <c r="GC119" s="9"/>
      <c r="GD119" s="9"/>
      <c r="GE119" s="9"/>
      <c r="GF119" s="9"/>
      <c r="GG119" s="9"/>
      <c r="GH119" s="9"/>
      <c r="GI119" s="9"/>
      <c r="GJ119" s="9"/>
      <c r="GK119" s="9"/>
      <c r="GL119" s="9"/>
      <c r="GM119" s="9"/>
      <c r="GN119" s="9"/>
      <c r="GO119" s="9"/>
      <c r="GP119" s="9"/>
      <c r="GQ119" s="9"/>
      <c r="GR119" s="9"/>
      <c r="GS119" s="9"/>
      <c r="GT119" s="9"/>
      <c r="GU119" s="9"/>
      <c r="GV119" s="9"/>
      <c r="GW119" s="9"/>
      <c r="GX119" s="9"/>
      <c r="GY119" s="9"/>
      <c r="GZ119" s="9"/>
      <c r="HA119" s="9"/>
      <c r="HB119" s="9"/>
      <c r="HC119" s="9"/>
      <c r="HD119" s="9"/>
      <c r="HE119" s="9"/>
      <c r="HF119" s="9"/>
      <c r="HG119" s="9"/>
      <c r="HH119" s="9"/>
      <c r="HI119" s="9"/>
      <c r="HJ119" s="9"/>
      <c r="HK119" s="9"/>
      <c r="HL119" s="9"/>
      <c r="HM119" s="9"/>
      <c r="HN119" s="9"/>
      <c r="HO119" s="9"/>
      <c r="HP119" s="9"/>
      <c r="HQ119" s="9"/>
      <c r="HR119" s="9"/>
      <c r="HS119" s="9"/>
      <c r="HT119" s="9"/>
      <c r="HU119" s="9"/>
      <c r="HV119" s="9"/>
      <c r="HW119" s="9"/>
      <c r="HX119" s="9"/>
      <c r="HY119" s="9"/>
      <c r="HZ119" s="9"/>
      <c r="IA119" s="9"/>
      <c r="IB119" s="9"/>
      <c r="IC119" s="9"/>
      <c r="ID119" s="9"/>
      <c r="IE119" s="9"/>
      <c r="IF119" s="9"/>
      <c r="IG119" s="9"/>
      <c r="IH119" s="9"/>
      <c r="II119" s="9"/>
      <c r="IJ119" s="9"/>
      <c r="IK119" s="9"/>
      <c r="IL119" s="9"/>
      <c r="IM119" s="9"/>
      <c r="IN119" s="9"/>
      <c r="IO119" s="9"/>
    </row>
    <row r="120" spans="1:249" ht="12.75">
      <c r="A120" s="66" t="s">
        <v>45</v>
      </c>
      <c r="B120" s="72"/>
      <c r="C120" s="72"/>
      <c r="D120" s="73">
        <v>118.7</v>
      </c>
      <c r="E120" s="71">
        <v>116.3</v>
      </c>
      <c r="F120" s="68"/>
      <c r="G120" s="69"/>
      <c r="H120" s="5"/>
      <c r="I120" s="5"/>
      <c r="J120" s="70"/>
      <c r="K120" s="70">
        <f>E120/D120</f>
        <v>0.9797809604043808</v>
      </c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  <c r="EO120" s="9"/>
      <c r="EP120" s="9"/>
      <c r="EQ120" s="9"/>
      <c r="ER120" s="9"/>
      <c r="ES120" s="9"/>
      <c r="ET120" s="9"/>
      <c r="EU120" s="9"/>
      <c r="EV120" s="9"/>
      <c r="EW120" s="9"/>
      <c r="EX120" s="9"/>
      <c r="EY120" s="9"/>
      <c r="EZ120" s="9"/>
      <c r="FA120" s="9"/>
      <c r="FB120" s="9"/>
      <c r="FC120" s="9"/>
      <c r="FD120" s="9"/>
      <c r="FE120" s="9"/>
      <c r="FF120" s="9"/>
      <c r="FG120" s="9"/>
      <c r="FH120" s="9"/>
      <c r="FI120" s="9"/>
      <c r="FJ120" s="9"/>
      <c r="FK120" s="9"/>
      <c r="FL120" s="9"/>
      <c r="FM120" s="9"/>
      <c r="FN120" s="9"/>
      <c r="FO120" s="9"/>
      <c r="FP120" s="9"/>
      <c r="FQ120" s="9"/>
      <c r="FR120" s="9"/>
      <c r="FS120" s="9"/>
      <c r="FT120" s="9"/>
      <c r="FU120" s="9"/>
      <c r="FV120" s="9"/>
      <c r="FW120" s="9"/>
      <c r="FX120" s="9"/>
      <c r="FY120" s="9"/>
      <c r="FZ120" s="9"/>
      <c r="GA120" s="9"/>
      <c r="GB120" s="9"/>
      <c r="GC120" s="9"/>
      <c r="GD120" s="9"/>
      <c r="GE120" s="9"/>
      <c r="GF120" s="9"/>
      <c r="GG120" s="9"/>
      <c r="GH120" s="9"/>
      <c r="GI120" s="9"/>
      <c r="GJ120" s="9"/>
      <c r="GK120" s="9"/>
      <c r="GL120" s="9"/>
      <c r="GM120" s="9"/>
      <c r="GN120" s="9"/>
      <c r="GO120" s="9"/>
      <c r="GP120" s="9"/>
      <c r="GQ120" s="9"/>
      <c r="GR120" s="9"/>
      <c r="GS120" s="9"/>
      <c r="GT120" s="9"/>
      <c r="GU120" s="9"/>
      <c r="GV120" s="9"/>
      <c r="GW120" s="9"/>
      <c r="GX120" s="9"/>
      <c r="GY120" s="9"/>
      <c r="GZ120" s="9"/>
      <c r="HA120" s="9"/>
      <c r="HB120" s="9"/>
      <c r="HC120" s="9"/>
      <c r="HD120" s="9"/>
      <c r="HE120" s="9"/>
      <c r="HF120" s="9"/>
      <c r="HG120" s="9"/>
      <c r="HH120" s="9"/>
      <c r="HI120" s="9"/>
      <c r="HJ120" s="9"/>
      <c r="HK120" s="9"/>
      <c r="HL120" s="9"/>
      <c r="HM120" s="9"/>
      <c r="HN120" s="9"/>
      <c r="HO120" s="9"/>
      <c r="HP120" s="9"/>
      <c r="HQ120" s="9"/>
      <c r="HR120" s="9"/>
      <c r="HS120" s="9"/>
      <c r="HT120" s="9"/>
      <c r="HU120" s="9"/>
      <c r="HV120" s="9"/>
      <c r="HW120" s="9"/>
      <c r="HX120" s="9"/>
      <c r="HY120" s="9"/>
      <c r="HZ120" s="9"/>
      <c r="IA120" s="9"/>
      <c r="IB120" s="9"/>
      <c r="IC120" s="9"/>
      <c r="ID120" s="9"/>
      <c r="IE120" s="9"/>
      <c r="IF120" s="9"/>
      <c r="IG120" s="9"/>
      <c r="IH120" s="9"/>
      <c r="II120" s="9"/>
      <c r="IJ120" s="9"/>
      <c r="IK120" s="9"/>
      <c r="IL120" s="9"/>
      <c r="IM120" s="9"/>
      <c r="IN120" s="9"/>
      <c r="IO120" s="9"/>
    </row>
    <row r="121" spans="1:249" ht="12.75">
      <c r="A121" s="66" t="s">
        <v>46</v>
      </c>
      <c r="B121" s="72"/>
      <c r="C121" s="72"/>
      <c r="D121" s="73">
        <v>45</v>
      </c>
      <c r="E121" s="71">
        <v>45</v>
      </c>
      <c r="F121" s="68"/>
      <c r="G121" s="69"/>
      <c r="H121" s="5"/>
      <c r="I121" s="5"/>
      <c r="J121" s="70"/>
      <c r="K121" s="70">
        <f>E121/D121</f>
        <v>1</v>
      </c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  <c r="EO121" s="9"/>
      <c r="EP121" s="9"/>
      <c r="EQ121" s="9"/>
      <c r="ER121" s="9"/>
      <c r="ES121" s="9"/>
      <c r="ET121" s="9"/>
      <c r="EU121" s="9"/>
      <c r="EV121" s="9"/>
      <c r="EW121" s="9"/>
      <c r="EX121" s="9"/>
      <c r="EY121" s="9"/>
      <c r="EZ121" s="9"/>
      <c r="FA121" s="9"/>
      <c r="FB121" s="9"/>
      <c r="FC121" s="9"/>
      <c r="FD121" s="9"/>
      <c r="FE121" s="9"/>
      <c r="FF121" s="9"/>
      <c r="FG121" s="9"/>
      <c r="FH121" s="9"/>
      <c r="FI121" s="9"/>
      <c r="FJ121" s="9"/>
      <c r="FK121" s="9"/>
      <c r="FL121" s="9"/>
      <c r="FM121" s="9"/>
      <c r="FN121" s="9"/>
      <c r="FO121" s="9"/>
      <c r="FP121" s="9"/>
      <c r="FQ121" s="9"/>
      <c r="FR121" s="9"/>
      <c r="FS121" s="9"/>
      <c r="FT121" s="9"/>
      <c r="FU121" s="9"/>
      <c r="FV121" s="9"/>
      <c r="FW121" s="9"/>
      <c r="FX121" s="9"/>
      <c r="FY121" s="9"/>
      <c r="FZ121" s="9"/>
      <c r="GA121" s="9"/>
      <c r="GB121" s="9"/>
      <c r="GC121" s="9"/>
      <c r="GD121" s="9"/>
      <c r="GE121" s="9"/>
      <c r="GF121" s="9"/>
      <c r="GG121" s="9"/>
      <c r="GH121" s="9"/>
      <c r="GI121" s="9"/>
      <c r="GJ121" s="9"/>
      <c r="GK121" s="9"/>
      <c r="GL121" s="9"/>
      <c r="GM121" s="9"/>
      <c r="GN121" s="9"/>
      <c r="GO121" s="9"/>
      <c r="GP121" s="9"/>
      <c r="GQ121" s="9"/>
      <c r="GR121" s="9"/>
      <c r="GS121" s="9"/>
      <c r="GT121" s="9"/>
      <c r="GU121" s="9"/>
      <c r="GV121" s="9"/>
      <c r="GW121" s="9"/>
      <c r="GX121" s="9"/>
      <c r="GY121" s="9"/>
      <c r="GZ121" s="9"/>
      <c r="HA121" s="9"/>
      <c r="HB121" s="9"/>
      <c r="HC121" s="9"/>
      <c r="HD121" s="9"/>
      <c r="HE121" s="9"/>
      <c r="HF121" s="9"/>
      <c r="HG121" s="9"/>
      <c r="HH121" s="9"/>
      <c r="HI121" s="9"/>
      <c r="HJ121" s="9"/>
      <c r="HK121" s="9"/>
      <c r="HL121" s="9"/>
      <c r="HM121" s="9"/>
      <c r="HN121" s="9"/>
      <c r="HO121" s="9"/>
      <c r="HP121" s="9"/>
      <c r="HQ121" s="9"/>
      <c r="HR121" s="9"/>
      <c r="HS121" s="9"/>
      <c r="HT121" s="9"/>
      <c r="HU121" s="9"/>
      <c r="HV121" s="9"/>
      <c r="HW121" s="9"/>
      <c r="HX121" s="9"/>
      <c r="HY121" s="9"/>
      <c r="HZ121" s="9"/>
      <c r="IA121" s="9"/>
      <c r="IB121" s="9"/>
      <c r="IC121" s="9"/>
      <c r="ID121" s="9"/>
      <c r="IE121" s="9"/>
      <c r="IF121" s="9"/>
      <c r="IG121" s="9"/>
      <c r="IH121" s="9"/>
      <c r="II121" s="9"/>
      <c r="IJ121" s="9"/>
      <c r="IK121" s="9"/>
      <c r="IL121" s="9"/>
      <c r="IM121" s="9"/>
      <c r="IN121" s="9"/>
      <c r="IO121" s="9"/>
    </row>
    <row r="122" spans="1:249" ht="12.75">
      <c r="A122" s="66" t="s">
        <v>47</v>
      </c>
      <c r="B122" s="72"/>
      <c r="C122" s="72"/>
      <c r="D122" s="73">
        <v>321.6</v>
      </c>
      <c r="E122" s="71">
        <v>321.6</v>
      </c>
      <c r="F122" s="68"/>
      <c r="G122" s="69"/>
      <c r="H122" s="5"/>
      <c r="I122" s="5"/>
      <c r="J122" s="70"/>
      <c r="K122" s="70">
        <f>E122/D122</f>
        <v>1</v>
      </c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  <c r="EO122" s="9"/>
      <c r="EP122" s="9"/>
      <c r="EQ122" s="9"/>
      <c r="ER122" s="9"/>
      <c r="ES122" s="9"/>
      <c r="ET122" s="9"/>
      <c r="EU122" s="9"/>
      <c r="EV122" s="9"/>
      <c r="EW122" s="9"/>
      <c r="EX122" s="9"/>
      <c r="EY122" s="9"/>
      <c r="EZ122" s="9"/>
      <c r="FA122" s="9"/>
      <c r="FB122" s="9"/>
      <c r="FC122" s="9"/>
      <c r="FD122" s="9"/>
      <c r="FE122" s="9"/>
      <c r="FF122" s="9"/>
      <c r="FG122" s="9"/>
      <c r="FH122" s="9"/>
      <c r="FI122" s="9"/>
      <c r="FJ122" s="9"/>
      <c r="FK122" s="9"/>
      <c r="FL122" s="9"/>
      <c r="FM122" s="9"/>
      <c r="FN122" s="9"/>
      <c r="FO122" s="9"/>
      <c r="FP122" s="9"/>
      <c r="FQ122" s="9"/>
      <c r="FR122" s="9"/>
      <c r="FS122" s="9"/>
      <c r="FT122" s="9"/>
      <c r="FU122" s="9"/>
      <c r="FV122" s="9"/>
      <c r="FW122" s="9"/>
      <c r="FX122" s="9"/>
      <c r="FY122" s="9"/>
      <c r="FZ122" s="9"/>
      <c r="GA122" s="9"/>
      <c r="GB122" s="9"/>
      <c r="GC122" s="9"/>
      <c r="GD122" s="9"/>
      <c r="GE122" s="9"/>
      <c r="GF122" s="9"/>
      <c r="GG122" s="9"/>
      <c r="GH122" s="9"/>
      <c r="GI122" s="9"/>
      <c r="GJ122" s="9"/>
      <c r="GK122" s="9"/>
      <c r="GL122" s="9"/>
      <c r="GM122" s="9"/>
      <c r="GN122" s="9"/>
      <c r="GO122" s="9"/>
      <c r="GP122" s="9"/>
      <c r="GQ122" s="9"/>
      <c r="GR122" s="9"/>
      <c r="GS122" s="9"/>
      <c r="GT122" s="9"/>
      <c r="GU122" s="9"/>
      <c r="GV122" s="9"/>
      <c r="GW122" s="9"/>
      <c r="GX122" s="9"/>
      <c r="GY122" s="9"/>
      <c r="GZ122" s="9"/>
      <c r="HA122" s="9"/>
      <c r="HB122" s="9"/>
      <c r="HC122" s="9"/>
      <c r="HD122" s="9"/>
      <c r="HE122" s="9"/>
      <c r="HF122" s="9"/>
      <c r="HG122" s="9"/>
      <c r="HH122" s="9"/>
      <c r="HI122" s="9"/>
      <c r="HJ122" s="9"/>
      <c r="HK122" s="9"/>
      <c r="HL122" s="9"/>
      <c r="HM122" s="9"/>
      <c r="HN122" s="9"/>
      <c r="HO122" s="9"/>
      <c r="HP122" s="9"/>
      <c r="HQ122" s="9"/>
      <c r="HR122" s="9"/>
      <c r="HS122" s="9"/>
      <c r="HT122" s="9"/>
      <c r="HU122" s="9"/>
      <c r="HV122" s="9"/>
      <c r="HW122" s="9"/>
      <c r="HX122" s="9"/>
      <c r="HY122" s="9"/>
      <c r="HZ122" s="9"/>
      <c r="IA122" s="9"/>
      <c r="IB122" s="9"/>
      <c r="IC122" s="9"/>
      <c r="ID122" s="9"/>
      <c r="IE122" s="9"/>
      <c r="IF122" s="9"/>
      <c r="IG122" s="9"/>
      <c r="IH122" s="9"/>
      <c r="II122" s="9"/>
      <c r="IJ122" s="9"/>
      <c r="IK122" s="9"/>
      <c r="IL122" s="9"/>
      <c r="IM122" s="9"/>
      <c r="IN122" s="9"/>
      <c r="IO122" s="9"/>
    </row>
    <row r="123" spans="1:249" ht="12.75">
      <c r="A123" s="66" t="s">
        <v>48</v>
      </c>
      <c r="B123" s="72"/>
      <c r="C123" s="72"/>
      <c r="D123" s="73"/>
      <c r="E123" s="71"/>
      <c r="F123" s="68"/>
      <c r="G123" s="69"/>
      <c r="H123" s="5"/>
      <c r="I123" s="5"/>
      <c r="J123" s="70"/>
      <c r="K123" s="70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  <c r="EO123" s="9"/>
      <c r="EP123" s="9"/>
      <c r="EQ123" s="9"/>
      <c r="ER123" s="9"/>
      <c r="ES123" s="9"/>
      <c r="ET123" s="9"/>
      <c r="EU123" s="9"/>
      <c r="EV123" s="9"/>
      <c r="EW123" s="9"/>
      <c r="EX123" s="9"/>
      <c r="EY123" s="9"/>
      <c r="EZ123" s="9"/>
      <c r="FA123" s="9"/>
      <c r="FB123" s="9"/>
      <c r="FC123" s="9"/>
      <c r="FD123" s="9"/>
      <c r="FE123" s="9"/>
      <c r="FF123" s="9"/>
      <c r="FG123" s="9"/>
      <c r="FH123" s="9"/>
      <c r="FI123" s="9"/>
      <c r="FJ123" s="9"/>
      <c r="FK123" s="9"/>
      <c r="FL123" s="9"/>
      <c r="FM123" s="9"/>
      <c r="FN123" s="9"/>
      <c r="FO123" s="9"/>
      <c r="FP123" s="9"/>
      <c r="FQ123" s="9"/>
      <c r="FR123" s="9"/>
      <c r="FS123" s="9"/>
      <c r="FT123" s="9"/>
      <c r="FU123" s="9"/>
      <c r="FV123" s="9"/>
      <c r="FW123" s="9"/>
      <c r="FX123" s="9"/>
      <c r="FY123" s="9"/>
      <c r="FZ123" s="9"/>
      <c r="GA123" s="9"/>
      <c r="GB123" s="9"/>
      <c r="GC123" s="9"/>
      <c r="GD123" s="9"/>
      <c r="GE123" s="9"/>
      <c r="GF123" s="9"/>
      <c r="GG123" s="9"/>
      <c r="GH123" s="9"/>
      <c r="GI123" s="9"/>
      <c r="GJ123" s="9"/>
      <c r="GK123" s="9"/>
      <c r="GL123" s="9"/>
      <c r="GM123" s="9"/>
      <c r="GN123" s="9"/>
      <c r="GO123" s="9"/>
      <c r="GP123" s="9"/>
      <c r="GQ123" s="9"/>
      <c r="GR123" s="9"/>
      <c r="GS123" s="9"/>
      <c r="GT123" s="9"/>
      <c r="GU123" s="9"/>
      <c r="GV123" s="9"/>
      <c r="GW123" s="9"/>
      <c r="GX123" s="9"/>
      <c r="GY123" s="9"/>
      <c r="GZ123" s="9"/>
      <c r="HA123" s="9"/>
      <c r="HB123" s="9"/>
      <c r="HC123" s="9"/>
      <c r="HD123" s="9"/>
      <c r="HE123" s="9"/>
      <c r="HF123" s="9"/>
      <c r="HG123" s="9"/>
      <c r="HH123" s="9"/>
      <c r="HI123" s="9"/>
      <c r="HJ123" s="9"/>
      <c r="HK123" s="9"/>
      <c r="HL123" s="9"/>
      <c r="HM123" s="9"/>
      <c r="HN123" s="9"/>
      <c r="HO123" s="9"/>
      <c r="HP123" s="9"/>
      <c r="HQ123" s="9"/>
      <c r="HR123" s="9"/>
      <c r="HS123" s="9"/>
      <c r="HT123" s="9"/>
      <c r="HU123" s="9"/>
      <c r="HV123" s="9"/>
      <c r="HW123" s="9"/>
      <c r="HX123" s="9"/>
      <c r="HY123" s="9"/>
      <c r="HZ123" s="9"/>
      <c r="IA123" s="9"/>
      <c r="IB123" s="9"/>
      <c r="IC123" s="9"/>
      <c r="ID123" s="9"/>
      <c r="IE123" s="9"/>
      <c r="IF123" s="9"/>
      <c r="IG123" s="9"/>
      <c r="IH123" s="9"/>
      <c r="II123" s="9"/>
      <c r="IJ123" s="9"/>
      <c r="IK123" s="9"/>
      <c r="IL123" s="9"/>
      <c r="IM123" s="9"/>
      <c r="IN123" s="9"/>
      <c r="IO123" s="9"/>
    </row>
    <row r="124" spans="1:249" ht="12.75">
      <c r="A124" s="66" t="s">
        <v>49</v>
      </c>
      <c r="B124" s="72"/>
      <c r="C124" s="72"/>
      <c r="D124" s="73"/>
      <c r="E124" s="71"/>
      <c r="F124" s="68"/>
      <c r="G124" s="69"/>
      <c r="H124" s="5"/>
      <c r="I124" s="5"/>
      <c r="J124" s="70"/>
      <c r="K124" s="70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  <c r="EO124" s="9"/>
      <c r="EP124" s="9"/>
      <c r="EQ124" s="9"/>
      <c r="ER124" s="9"/>
      <c r="ES124" s="9"/>
      <c r="ET124" s="9"/>
      <c r="EU124" s="9"/>
      <c r="EV124" s="9"/>
      <c r="EW124" s="9"/>
      <c r="EX124" s="9"/>
      <c r="EY124" s="9"/>
      <c r="EZ124" s="9"/>
      <c r="FA124" s="9"/>
      <c r="FB124" s="9"/>
      <c r="FC124" s="9"/>
      <c r="FD124" s="9"/>
      <c r="FE124" s="9"/>
      <c r="FF124" s="9"/>
      <c r="FG124" s="9"/>
      <c r="FH124" s="9"/>
      <c r="FI124" s="9"/>
      <c r="FJ124" s="9"/>
      <c r="FK124" s="9"/>
      <c r="FL124" s="9"/>
      <c r="FM124" s="9"/>
      <c r="FN124" s="9"/>
      <c r="FO124" s="9"/>
      <c r="FP124" s="9"/>
      <c r="FQ124" s="9"/>
      <c r="FR124" s="9"/>
      <c r="FS124" s="9"/>
      <c r="FT124" s="9"/>
      <c r="FU124" s="9"/>
      <c r="FV124" s="9"/>
      <c r="FW124" s="9"/>
      <c r="FX124" s="9"/>
      <c r="FY124" s="9"/>
      <c r="FZ124" s="9"/>
      <c r="GA124" s="9"/>
      <c r="GB124" s="9"/>
      <c r="GC124" s="9"/>
      <c r="GD124" s="9"/>
      <c r="GE124" s="9"/>
      <c r="GF124" s="9"/>
      <c r="GG124" s="9"/>
      <c r="GH124" s="9"/>
      <c r="GI124" s="9"/>
      <c r="GJ124" s="9"/>
      <c r="GK124" s="9"/>
      <c r="GL124" s="9"/>
      <c r="GM124" s="9"/>
      <c r="GN124" s="9"/>
      <c r="GO124" s="9"/>
      <c r="GP124" s="9"/>
      <c r="GQ124" s="9"/>
      <c r="GR124" s="9"/>
      <c r="GS124" s="9"/>
      <c r="GT124" s="9"/>
      <c r="GU124" s="9"/>
      <c r="GV124" s="9"/>
      <c r="GW124" s="9"/>
      <c r="GX124" s="9"/>
      <c r="GY124" s="9"/>
      <c r="GZ124" s="9"/>
      <c r="HA124" s="9"/>
      <c r="HB124" s="9"/>
      <c r="HC124" s="9"/>
      <c r="HD124" s="9"/>
      <c r="HE124" s="9"/>
      <c r="HF124" s="9"/>
      <c r="HG124" s="9"/>
      <c r="HH124" s="9"/>
      <c r="HI124" s="9"/>
      <c r="HJ124" s="9"/>
      <c r="HK124" s="9"/>
      <c r="HL124" s="9"/>
      <c r="HM124" s="9"/>
      <c r="HN124" s="9"/>
      <c r="HO124" s="9"/>
      <c r="HP124" s="9"/>
      <c r="HQ124" s="9"/>
      <c r="HR124" s="9"/>
      <c r="HS124" s="9"/>
      <c r="HT124" s="9"/>
      <c r="HU124" s="9"/>
      <c r="HV124" s="9"/>
      <c r="HW124" s="9"/>
      <c r="HX124" s="9"/>
      <c r="HY124" s="9"/>
      <c r="HZ124" s="9"/>
      <c r="IA124" s="9"/>
      <c r="IB124" s="9"/>
      <c r="IC124" s="9"/>
      <c r="ID124" s="9"/>
      <c r="IE124" s="9"/>
      <c r="IF124" s="9"/>
      <c r="IG124" s="9"/>
      <c r="IH124" s="9"/>
      <c r="II124" s="9"/>
      <c r="IJ124" s="9"/>
      <c r="IK124" s="9"/>
      <c r="IL124" s="9"/>
      <c r="IM124" s="9"/>
      <c r="IN124" s="9"/>
      <c r="IO124" s="9"/>
    </row>
    <row r="125" spans="1:249" ht="12.75">
      <c r="A125" s="66" t="s">
        <v>50</v>
      </c>
      <c r="B125" s="72"/>
      <c r="C125" s="72"/>
      <c r="D125" s="73">
        <v>476.6</v>
      </c>
      <c r="E125" s="71">
        <v>78.1</v>
      </c>
      <c r="F125" s="68"/>
      <c r="G125" s="69"/>
      <c r="H125" s="5"/>
      <c r="I125" s="5"/>
      <c r="J125" s="70"/>
      <c r="K125" s="70">
        <f>E125/D125</f>
        <v>0.16386907259756608</v>
      </c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  <c r="EO125" s="9"/>
      <c r="EP125" s="9"/>
      <c r="EQ125" s="9"/>
      <c r="ER125" s="9"/>
      <c r="ES125" s="9"/>
      <c r="ET125" s="9"/>
      <c r="EU125" s="9"/>
      <c r="EV125" s="9"/>
      <c r="EW125" s="9"/>
      <c r="EX125" s="9"/>
      <c r="EY125" s="9"/>
      <c r="EZ125" s="9"/>
      <c r="FA125" s="9"/>
      <c r="FB125" s="9"/>
      <c r="FC125" s="9"/>
      <c r="FD125" s="9"/>
      <c r="FE125" s="9"/>
      <c r="FF125" s="9"/>
      <c r="FG125" s="9"/>
      <c r="FH125" s="9"/>
      <c r="FI125" s="9"/>
      <c r="FJ125" s="9"/>
      <c r="FK125" s="9"/>
      <c r="FL125" s="9"/>
      <c r="FM125" s="9"/>
      <c r="FN125" s="9"/>
      <c r="FO125" s="9"/>
      <c r="FP125" s="9"/>
      <c r="FQ125" s="9"/>
      <c r="FR125" s="9"/>
      <c r="FS125" s="9"/>
      <c r="FT125" s="9"/>
      <c r="FU125" s="9"/>
      <c r="FV125" s="9"/>
      <c r="FW125" s="9"/>
      <c r="FX125" s="9"/>
      <c r="FY125" s="9"/>
      <c r="FZ125" s="9"/>
      <c r="GA125" s="9"/>
      <c r="GB125" s="9"/>
      <c r="GC125" s="9"/>
      <c r="GD125" s="9"/>
      <c r="GE125" s="9"/>
      <c r="GF125" s="9"/>
      <c r="GG125" s="9"/>
      <c r="GH125" s="9"/>
      <c r="GI125" s="9"/>
      <c r="GJ125" s="9"/>
      <c r="GK125" s="9"/>
      <c r="GL125" s="9"/>
      <c r="GM125" s="9"/>
      <c r="GN125" s="9"/>
      <c r="GO125" s="9"/>
      <c r="GP125" s="9"/>
      <c r="GQ125" s="9"/>
      <c r="GR125" s="9"/>
      <c r="GS125" s="9"/>
      <c r="GT125" s="9"/>
      <c r="GU125" s="9"/>
      <c r="GV125" s="9"/>
      <c r="GW125" s="9"/>
      <c r="GX125" s="9"/>
      <c r="GY125" s="9"/>
      <c r="GZ125" s="9"/>
      <c r="HA125" s="9"/>
      <c r="HB125" s="9"/>
      <c r="HC125" s="9"/>
      <c r="HD125" s="9"/>
      <c r="HE125" s="9"/>
      <c r="HF125" s="9"/>
      <c r="HG125" s="9"/>
      <c r="HH125" s="9"/>
      <c r="HI125" s="9"/>
      <c r="HJ125" s="9"/>
      <c r="HK125" s="9"/>
      <c r="HL125" s="9"/>
      <c r="HM125" s="9"/>
      <c r="HN125" s="9"/>
      <c r="HO125" s="9"/>
      <c r="HP125" s="9"/>
      <c r="HQ125" s="9"/>
      <c r="HR125" s="9"/>
      <c r="HS125" s="9"/>
      <c r="HT125" s="9"/>
      <c r="HU125" s="9"/>
      <c r="HV125" s="9"/>
      <c r="HW125" s="9"/>
      <c r="HX125" s="9"/>
      <c r="HY125" s="9"/>
      <c r="HZ125" s="9"/>
      <c r="IA125" s="9"/>
      <c r="IB125" s="9"/>
      <c r="IC125" s="9"/>
      <c r="ID125" s="9"/>
      <c r="IE125" s="9"/>
      <c r="IF125" s="9"/>
      <c r="IG125" s="9"/>
      <c r="IH125" s="9"/>
      <c r="II125" s="9"/>
      <c r="IJ125" s="9"/>
      <c r="IK125" s="9"/>
      <c r="IL125" s="9"/>
      <c r="IM125" s="9"/>
      <c r="IN125" s="9"/>
      <c r="IO125" s="9"/>
    </row>
    <row r="126" spans="1:249" ht="12.75">
      <c r="A126" s="120" t="s">
        <v>55</v>
      </c>
      <c r="B126" s="121"/>
      <c r="C126" s="12">
        <f>C127+C128+C129+C130+C131+C132+C133+C134+C135</f>
        <v>32440.299999999996</v>
      </c>
      <c r="D126" s="12">
        <f>D127+D128+D129+D130+D131+D132+D133+D134+D135</f>
        <v>46566.2</v>
      </c>
      <c r="E126" s="12">
        <f>E127+E128+E129+E130+E131+E132+E133+E134+E135</f>
        <v>40516.5</v>
      </c>
      <c r="F126" s="12">
        <f>F127+F128+F129+F130+F131+F132+F133+F134+F135</f>
        <v>0</v>
      </c>
      <c r="G126" s="30">
        <f>E126/C126</f>
        <v>1.248955774145122</v>
      </c>
      <c r="H126" s="5" t="e">
        <f>E126/#REF!</f>
        <v>#REF!</v>
      </c>
      <c r="I126" s="5" t="e">
        <f>E126/#REF!</f>
        <v>#REF!</v>
      </c>
      <c r="J126" s="15">
        <f>E126/C126</f>
        <v>1.248955774145122</v>
      </c>
      <c r="K126" s="16">
        <f>E126/D126</f>
        <v>0.8700838805829121</v>
      </c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  <c r="FH126" s="9"/>
      <c r="FI126" s="9"/>
      <c r="FJ126" s="9"/>
      <c r="FK126" s="9"/>
      <c r="FL126" s="9"/>
      <c r="FM126" s="9"/>
      <c r="FN126" s="9"/>
      <c r="FO126" s="9"/>
      <c r="FP126" s="9"/>
      <c r="FQ126" s="9"/>
      <c r="FR126" s="9"/>
      <c r="FS126" s="9"/>
      <c r="FT126" s="9"/>
      <c r="FU126" s="9"/>
      <c r="FV126" s="9"/>
      <c r="FW126" s="9"/>
      <c r="FX126" s="9"/>
      <c r="FY126" s="9"/>
      <c r="FZ126" s="9"/>
      <c r="GA126" s="9"/>
      <c r="GB126" s="9"/>
      <c r="GC126" s="9"/>
      <c r="GD126" s="9"/>
      <c r="GE126" s="9"/>
      <c r="GF126" s="9"/>
      <c r="GG126" s="9"/>
      <c r="GH126" s="9"/>
      <c r="GI126" s="9"/>
      <c r="GJ126" s="9"/>
      <c r="GK126" s="9"/>
      <c r="GL126" s="9"/>
      <c r="GM126" s="9"/>
      <c r="GN126" s="9"/>
      <c r="GO126" s="9"/>
      <c r="GP126" s="9"/>
      <c r="GQ126" s="9"/>
      <c r="GR126" s="9"/>
      <c r="GS126" s="9"/>
      <c r="GT126" s="9"/>
      <c r="GU126" s="9"/>
      <c r="GV126" s="9"/>
      <c r="GW126" s="9"/>
      <c r="GX126" s="9"/>
      <c r="GY126" s="9"/>
      <c r="GZ126" s="9"/>
      <c r="HA126" s="9"/>
      <c r="HB126" s="9"/>
      <c r="HC126" s="9"/>
      <c r="HD126" s="9"/>
      <c r="HE126" s="9"/>
      <c r="HF126" s="9"/>
      <c r="HG126" s="9"/>
      <c r="HH126" s="9"/>
      <c r="HI126" s="9"/>
      <c r="HJ126" s="9"/>
      <c r="HK126" s="9"/>
      <c r="HL126" s="9"/>
      <c r="HM126" s="9"/>
      <c r="HN126" s="9"/>
      <c r="HO126" s="9"/>
      <c r="HP126" s="9"/>
      <c r="HQ126" s="9"/>
      <c r="HR126" s="9"/>
      <c r="HS126" s="9"/>
      <c r="HT126" s="9"/>
      <c r="HU126" s="9"/>
      <c r="HV126" s="9"/>
      <c r="HW126" s="9"/>
      <c r="HX126" s="9"/>
      <c r="HY126" s="9"/>
      <c r="HZ126" s="9"/>
      <c r="IA126" s="9"/>
      <c r="IB126" s="9"/>
      <c r="IC126" s="9"/>
      <c r="ID126" s="9"/>
      <c r="IE126" s="9"/>
      <c r="IF126" s="9"/>
      <c r="IG126" s="9"/>
      <c r="IH126" s="9"/>
      <c r="II126" s="9"/>
      <c r="IJ126" s="9"/>
      <c r="IK126" s="9"/>
      <c r="IL126" s="9"/>
      <c r="IM126" s="9"/>
      <c r="IN126" s="9"/>
      <c r="IO126" s="9"/>
    </row>
    <row r="127" spans="1:249" ht="12.75">
      <c r="A127" s="20" t="s">
        <v>42</v>
      </c>
      <c r="B127" s="21"/>
      <c r="C127" s="4">
        <f>C97+C87+C107+C117</f>
        <v>4229.099999999999</v>
      </c>
      <c r="D127" s="4">
        <f>D97+D87+D107+D117</f>
        <v>5010.599999999999</v>
      </c>
      <c r="E127" s="4">
        <f>E97+E87+E107+E117</f>
        <v>4365.799999999999</v>
      </c>
      <c r="F127" s="4">
        <f>F97+F87+F107+F117</f>
        <v>0</v>
      </c>
      <c r="G127" s="4">
        <f>G97+G87+G107+G117</f>
        <v>0.7502787068004458</v>
      </c>
      <c r="H127" s="4" t="e">
        <f>H97+H87+H107+H117</f>
        <v>#REF!</v>
      </c>
      <c r="I127" s="4" t="e">
        <f>I97+I87+I107+I117</f>
        <v>#REF!</v>
      </c>
      <c r="J127" s="15">
        <f>E127/C127</f>
        <v>1.0323236622449221</v>
      </c>
      <c r="K127" s="16">
        <f>E127/D127</f>
        <v>0.871312816828324</v>
      </c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  <c r="FH127" s="9"/>
      <c r="FI127" s="9"/>
      <c r="FJ127" s="9"/>
      <c r="FK127" s="9"/>
      <c r="FL127" s="9"/>
      <c r="FM127" s="9"/>
      <c r="FN127" s="9"/>
      <c r="FO127" s="9"/>
      <c r="FP127" s="9"/>
      <c r="FQ127" s="9"/>
      <c r="FR127" s="9"/>
      <c r="FS127" s="9"/>
      <c r="FT127" s="9"/>
      <c r="FU127" s="9"/>
      <c r="FV127" s="9"/>
      <c r="FW127" s="9"/>
      <c r="FX127" s="9"/>
      <c r="FY127" s="9"/>
      <c r="FZ127" s="9"/>
      <c r="GA127" s="9"/>
      <c r="GB127" s="9"/>
      <c r="GC127" s="9"/>
      <c r="GD127" s="9"/>
      <c r="GE127" s="9"/>
      <c r="GF127" s="9"/>
      <c r="GG127" s="9"/>
      <c r="GH127" s="9"/>
      <c r="GI127" s="9"/>
      <c r="GJ127" s="9"/>
      <c r="GK127" s="9"/>
      <c r="GL127" s="9"/>
      <c r="GM127" s="9"/>
      <c r="GN127" s="9"/>
      <c r="GO127" s="9"/>
      <c r="GP127" s="9"/>
      <c r="GQ127" s="9"/>
      <c r="GR127" s="9"/>
      <c r="GS127" s="9"/>
      <c r="GT127" s="9"/>
      <c r="GU127" s="9"/>
      <c r="GV127" s="9"/>
      <c r="GW127" s="9"/>
      <c r="GX127" s="9"/>
      <c r="GY127" s="9"/>
      <c r="GZ127" s="9"/>
      <c r="HA127" s="9"/>
      <c r="HB127" s="9"/>
      <c r="HC127" s="9"/>
      <c r="HD127" s="9"/>
      <c r="HE127" s="9"/>
      <c r="HF127" s="9"/>
      <c r="HG127" s="9"/>
      <c r="HH127" s="9"/>
      <c r="HI127" s="9"/>
      <c r="HJ127" s="9"/>
      <c r="HK127" s="9"/>
      <c r="HL127" s="9"/>
      <c r="HM127" s="9"/>
      <c r="HN127" s="9"/>
      <c r="HO127" s="9"/>
      <c r="HP127" s="9"/>
      <c r="HQ127" s="9"/>
      <c r="HR127" s="9"/>
      <c r="HS127" s="9"/>
      <c r="HT127" s="9"/>
      <c r="HU127" s="9"/>
      <c r="HV127" s="9"/>
      <c r="HW127" s="9"/>
      <c r="HX127" s="9"/>
      <c r="HY127" s="9"/>
      <c r="HZ127" s="9"/>
      <c r="IA127" s="9"/>
      <c r="IB127" s="9"/>
      <c r="IC127" s="9"/>
      <c r="ID127" s="9"/>
      <c r="IE127" s="9"/>
      <c r="IF127" s="9"/>
      <c r="IG127" s="9"/>
      <c r="IH127" s="9"/>
      <c r="II127" s="9"/>
      <c r="IJ127" s="9"/>
      <c r="IK127" s="9"/>
      <c r="IL127" s="9"/>
      <c r="IM127" s="9"/>
      <c r="IN127" s="9"/>
      <c r="IO127" s="9"/>
    </row>
    <row r="128" spans="1:249" ht="12.75">
      <c r="A128" s="20" t="s">
        <v>43</v>
      </c>
      <c r="B128" s="11"/>
      <c r="C128" s="4">
        <f>C98+C88+C108+C118</f>
        <v>3084.1</v>
      </c>
      <c r="D128" s="4">
        <f>D98+D88+D108+D118</f>
        <v>3236.4</v>
      </c>
      <c r="E128" s="4">
        <f>E98+E88+E108+E118</f>
        <v>3061.7000000000003</v>
      </c>
      <c r="F128" s="4">
        <f>F98+F88+F108+F118</f>
        <v>0</v>
      </c>
      <c r="G128" s="4">
        <f>G98+G88+G108+G118</f>
        <v>0.7502787068004458</v>
      </c>
      <c r="H128" s="4" t="e">
        <f>H98+H88+H108+H118</f>
        <v>#REF!</v>
      </c>
      <c r="I128" s="4" t="e">
        <f>I98+I88+I108+I118</f>
        <v>#REF!</v>
      </c>
      <c r="J128" s="15">
        <f>E128/C128</f>
        <v>0.9927369410849195</v>
      </c>
      <c r="K128" s="16">
        <f>E128/D128</f>
        <v>0.9460202694351749</v>
      </c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  <c r="EO128" s="9"/>
      <c r="EP128" s="9"/>
      <c r="EQ128" s="9"/>
      <c r="ER128" s="9"/>
      <c r="ES128" s="9"/>
      <c r="ET128" s="9"/>
      <c r="EU128" s="9"/>
      <c r="EV128" s="9"/>
      <c r="EW128" s="9"/>
      <c r="EX128" s="9"/>
      <c r="EY128" s="9"/>
      <c r="EZ128" s="9"/>
      <c r="FA128" s="9"/>
      <c r="FB128" s="9"/>
      <c r="FC128" s="9"/>
      <c r="FD128" s="9"/>
      <c r="FE128" s="9"/>
      <c r="FF128" s="9"/>
      <c r="FG128" s="9"/>
      <c r="FH128" s="9"/>
      <c r="FI128" s="9"/>
      <c r="FJ128" s="9"/>
      <c r="FK128" s="9"/>
      <c r="FL128" s="9"/>
      <c r="FM128" s="9"/>
      <c r="FN128" s="9"/>
      <c r="FO128" s="9"/>
      <c r="FP128" s="9"/>
      <c r="FQ128" s="9"/>
      <c r="FR128" s="9"/>
      <c r="FS128" s="9"/>
      <c r="FT128" s="9"/>
      <c r="FU128" s="9"/>
      <c r="FV128" s="9"/>
      <c r="FW128" s="9"/>
      <c r="FX128" s="9"/>
      <c r="FY128" s="9"/>
      <c r="FZ128" s="9"/>
      <c r="GA128" s="9"/>
      <c r="GB128" s="9"/>
      <c r="GC128" s="9"/>
      <c r="GD128" s="9"/>
      <c r="GE128" s="9"/>
      <c r="GF128" s="9"/>
      <c r="GG128" s="9"/>
      <c r="GH128" s="9"/>
      <c r="GI128" s="9"/>
      <c r="GJ128" s="9"/>
      <c r="GK128" s="9"/>
      <c r="GL128" s="9"/>
      <c r="GM128" s="9"/>
      <c r="GN128" s="9"/>
      <c r="GO128" s="9"/>
      <c r="GP128" s="9"/>
      <c r="GQ128" s="9"/>
      <c r="GR128" s="9"/>
      <c r="GS128" s="9"/>
      <c r="GT128" s="9"/>
      <c r="GU128" s="9"/>
      <c r="GV128" s="9"/>
      <c r="GW128" s="9"/>
      <c r="GX128" s="9"/>
      <c r="GY128" s="9"/>
      <c r="GZ128" s="9"/>
      <c r="HA128" s="9"/>
      <c r="HB128" s="9"/>
      <c r="HC128" s="9"/>
      <c r="HD128" s="9"/>
      <c r="HE128" s="9"/>
      <c r="HF128" s="9"/>
      <c r="HG128" s="9"/>
      <c r="HH128" s="9"/>
      <c r="HI128" s="9"/>
      <c r="HJ128" s="9"/>
      <c r="HK128" s="9"/>
      <c r="HL128" s="9"/>
      <c r="HM128" s="9"/>
      <c r="HN128" s="9"/>
      <c r="HO128" s="9"/>
      <c r="HP128" s="9"/>
      <c r="HQ128" s="9"/>
      <c r="HR128" s="9"/>
      <c r="HS128" s="9"/>
      <c r="HT128" s="9"/>
      <c r="HU128" s="9"/>
      <c r="HV128" s="9"/>
      <c r="HW128" s="9"/>
      <c r="HX128" s="9"/>
      <c r="HY128" s="9"/>
      <c r="HZ128" s="9"/>
      <c r="IA128" s="9"/>
      <c r="IB128" s="9"/>
      <c r="IC128" s="9"/>
      <c r="ID128" s="9"/>
      <c r="IE128" s="9"/>
      <c r="IF128" s="9"/>
      <c r="IG128" s="9"/>
      <c r="IH128" s="9"/>
      <c r="II128" s="9"/>
      <c r="IJ128" s="9"/>
      <c r="IK128" s="9"/>
      <c r="IL128" s="9"/>
      <c r="IM128" s="9"/>
      <c r="IN128" s="9"/>
      <c r="IO128" s="9"/>
    </row>
    <row r="129" spans="1:249" ht="12.75">
      <c r="A129" s="20" t="s">
        <v>44</v>
      </c>
      <c r="B129" s="11"/>
      <c r="C129" s="4">
        <f>C99+C89+C109+C119</f>
        <v>4523.5</v>
      </c>
      <c r="D129" s="4">
        <f>D99+D89+D109+D119</f>
        <v>4546.8</v>
      </c>
      <c r="E129" s="4">
        <f>E99+E89+E109+E119</f>
        <v>4524.400000000001</v>
      </c>
      <c r="F129" s="4">
        <f>F99+F89+F109+F119</f>
        <v>0</v>
      </c>
      <c r="G129" s="4">
        <f>G99+G89+G109+G119</f>
        <v>0.7502787068004458</v>
      </c>
      <c r="H129" s="4" t="e">
        <f>H99+H89+H109+H119</f>
        <v>#REF!</v>
      </c>
      <c r="I129" s="4" t="e">
        <f>I99+I89+I109+I119</f>
        <v>#REF!</v>
      </c>
      <c r="J129" s="15">
        <f>E129/C129</f>
        <v>1.000198960981541</v>
      </c>
      <c r="K129" s="16">
        <f>E129/D129</f>
        <v>0.9950734582563562</v>
      </c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  <c r="EO129" s="9"/>
      <c r="EP129" s="9"/>
      <c r="EQ129" s="9"/>
      <c r="ER129" s="9"/>
      <c r="ES129" s="9"/>
      <c r="ET129" s="9"/>
      <c r="EU129" s="9"/>
      <c r="EV129" s="9"/>
      <c r="EW129" s="9"/>
      <c r="EX129" s="9"/>
      <c r="EY129" s="9"/>
      <c r="EZ129" s="9"/>
      <c r="FA129" s="9"/>
      <c r="FB129" s="9"/>
      <c r="FC129" s="9"/>
      <c r="FD129" s="9"/>
      <c r="FE129" s="9"/>
      <c r="FF129" s="9"/>
      <c r="FG129" s="9"/>
      <c r="FH129" s="9"/>
      <c r="FI129" s="9"/>
      <c r="FJ129" s="9"/>
      <c r="FK129" s="9"/>
      <c r="FL129" s="9"/>
      <c r="FM129" s="9"/>
      <c r="FN129" s="9"/>
      <c r="FO129" s="9"/>
      <c r="FP129" s="9"/>
      <c r="FQ129" s="9"/>
      <c r="FR129" s="9"/>
      <c r="FS129" s="9"/>
      <c r="FT129" s="9"/>
      <c r="FU129" s="9"/>
      <c r="FV129" s="9"/>
      <c r="FW129" s="9"/>
      <c r="FX129" s="9"/>
      <c r="FY129" s="9"/>
      <c r="FZ129" s="9"/>
      <c r="GA129" s="9"/>
      <c r="GB129" s="9"/>
      <c r="GC129" s="9"/>
      <c r="GD129" s="9"/>
      <c r="GE129" s="9"/>
      <c r="GF129" s="9"/>
      <c r="GG129" s="9"/>
      <c r="GH129" s="9"/>
      <c r="GI129" s="9"/>
      <c r="GJ129" s="9"/>
      <c r="GK129" s="9"/>
      <c r="GL129" s="9"/>
      <c r="GM129" s="9"/>
      <c r="GN129" s="9"/>
      <c r="GO129" s="9"/>
      <c r="GP129" s="9"/>
      <c r="GQ129" s="9"/>
      <c r="GR129" s="9"/>
      <c r="GS129" s="9"/>
      <c r="GT129" s="9"/>
      <c r="GU129" s="9"/>
      <c r="GV129" s="9"/>
      <c r="GW129" s="9"/>
      <c r="GX129" s="9"/>
      <c r="GY129" s="9"/>
      <c r="GZ129" s="9"/>
      <c r="HA129" s="9"/>
      <c r="HB129" s="9"/>
      <c r="HC129" s="9"/>
      <c r="HD129" s="9"/>
      <c r="HE129" s="9"/>
      <c r="HF129" s="9"/>
      <c r="HG129" s="9"/>
      <c r="HH129" s="9"/>
      <c r="HI129" s="9"/>
      <c r="HJ129" s="9"/>
      <c r="HK129" s="9"/>
      <c r="HL129" s="9"/>
      <c r="HM129" s="9"/>
      <c r="HN129" s="9"/>
      <c r="HO129" s="9"/>
      <c r="HP129" s="9"/>
      <c r="HQ129" s="9"/>
      <c r="HR129" s="9"/>
      <c r="HS129" s="9"/>
      <c r="HT129" s="9"/>
      <c r="HU129" s="9"/>
      <c r="HV129" s="9"/>
      <c r="HW129" s="9"/>
      <c r="HX129" s="9"/>
      <c r="HY129" s="9"/>
      <c r="HZ129" s="9"/>
      <c r="IA129" s="9"/>
      <c r="IB129" s="9"/>
      <c r="IC129" s="9"/>
      <c r="ID129" s="9"/>
      <c r="IE129" s="9"/>
      <c r="IF129" s="9"/>
      <c r="IG129" s="9"/>
      <c r="IH129" s="9"/>
      <c r="II129" s="9"/>
      <c r="IJ129" s="9"/>
      <c r="IK129" s="9"/>
      <c r="IL129" s="9"/>
      <c r="IM129" s="9"/>
      <c r="IN129" s="9"/>
      <c r="IO129" s="9"/>
    </row>
    <row r="130" spans="1:249" ht="12.75">
      <c r="A130" s="20" t="s">
        <v>45</v>
      </c>
      <c r="B130" s="21"/>
      <c r="C130" s="4">
        <f>C100+C90+C110+C120</f>
        <v>2477.6</v>
      </c>
      <c r="D130" s="4">
        <f>D100+D90+D110+D120</f>
        <v>2798.8999999999996</v>
      </c>
      <c r="E130" s="4">
        <f>E100+E90+E110+E120</f>
        <v>2574.8000000000006</v>
      </c>
      <c r="F130" s="4">
        <f>F100+F90+F110+F120</f>
        <v>0</v>
      </c>
      <c r="G130" s="4">
        <f>G100+G90+G110+G120</f>
        <v>0.7502787068004458</v>
      </c>
      <c r="H130" s="4" t="e">
        <f>H100+H90+H110+H120</f>
        <v>#REF!</v>
      </c>
      <c r="I130" s="4" t="e">
        <f>I100+I90+I110+I120</f>
        <v>#REF!</v>
      </c>
      <c r="J130" s="15">
        <f>E130/C130</f>
        <v>1.0392315143687443</v>
      </c>
      <c r="K130" s="16">
        <f>E130/D130</f>
        <v>0.9199328307549398</v>
      </c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  <c r="EO130" s="9"/>
      <c r="EP130" s="9"/>
      <c r="EQ130" s="9"/>
      <c r="ER130" s="9"/>
      <c r="ES130" s="9"/>
      <c r="ET130" s="9"/>
      <c r="EU130" s="9"/>
      <c r="EV130" s="9"/>
      <c r="EW130" s="9"/>
      <c r="EX130" s="9"/>
      <c r="EY130" s="9"/>
      <c r="EZ130" s="9"/>
      <c r="FA130" s="9"/>
      <c r="FB130" s="9"/>
      <c r="FC130" s="9"/>
      <c r="FD130" s="9"/>
      <c r="FE130" s="9"/>
      <c r="FF130" s="9"/>
      <c r="FG130" s="9"/>
      <c r="FH130" s="9"/>
      <c r="FI130" s="9"/>
      <c r="FJ130" s="9"/>
      <c r="FK130" s="9"/>
      <c r="FL130" s="9"/>
      <c r="FM130" s="9"/>
      <c r="FN130" s="9"/>
      <c r="FO130" s="9"/>
      <c r="FP130" s="9"/>
      <c r="FQ130" s="9"/>
      <c r="FR130" s="9"/>
      <c r="FS130" s="9"/>
      <c r="FT130" s="9"/>
      <c r="FU130" s="9"/>
      <c r="FV130" s="9"/>
      <c r="FW130" s="9"/>
      <c r="FX130" s="9"/>
      <c r="FY130" s="9"/>
      <c r="FZ130" s="9"/>
      <c r="GA130" s="9"/>
      <c r="GB130" s="9"/>
      <c r="GC130" s="9"/>
      <c r="GD130" s="9"/>
      <c r="GE130" s="9"/>
      <c r="GF130" s="9"/>
      <c r="GG130" s="9"/>
      <c r="GH130" s="9"/>
      <c r="GI130" s="9"/>
      <c r="GJ130" s="9"/>
      <c r="GK130" s="9"/>
      <c r="GL130" s="9"/>
      <c r="GM130" s="9"/>
      <c r="GN130" s="9"/>
      <c r="GO130" s="9"/>
      <c r="GP130" s="9"/>
      <c r="GQ130" s="9"/>
      <c r="GR130" s="9"/>
      <c r="GS130" s="9"/>
      <c r="GT130" s="9"/>
      <c r="GU130" s="9"/>
      <c r="GV130" s="9"/>
      <c r="GW130" s="9"/>
      <c r="GX130" s="9"/>
      <c r="GY130" s="9"/>
      <c r="GZ130" s="9"/>
      <c r="HA130" s="9"/>
      <c r="HB130" s="9"/>
      <c r="HC130" s="9"/>
      <c r="HD130" s="9"/>
      <c r="HE130" s="9"/>
      <c r="HF130" s="9"/>
      <c r="HG130" s="9"/>
      <c r="HH130" s="9"/>
      <c r="HI130" s="9"/>
      <c r="HJ130" s="9"/>
      <c r="HK130" s="9"/>
      <c r="HL130" s="9"/>
      <c r="HM130" s="9"/>
      <c r="HN130" s="9"/>
      <c r="HO130" s="9"/>
      <c r="HP130" s="9"/>
      <c r="HQ130" s="9"/>
      <c r="HR130" s="9"/>
      <c r="HS130" s="9"/>
      <c r="HT130" s="9"/>
      <c r="HU130" s="9"/>
      <c r="HV130" s="9"/>
      <c r="HW130" s="9"/>
      <c r="HX130" s="9"/>
      <c r="HY130" s="9"/>
      <c r="HZ130" s="9"/>
      <c r="IA130" s="9"/>
      <c r="IB130" s="9"/>
      <c r="IC130" s="9"/>
      <c r="ID130" s="9"/>
      <c r="IE130" s="9"/>
      <c r="IF130" s="9"/>
      <c r="IG130" s="9"/>
      <c r="IH130" s="9"/>
      <c r="II130" s="9"/>
      <c r="IJ130" s="9"/>
      <c r="IK130" s="9"/>
      <c r="IL130" s="9"/>
      <c r="IM130" s="9"/>
      <c r="IN130" s="9"/>
      <c r="IO130" s="9"/>
    </row>
    <row r="131" spans="1:249" ht="12.75">
      <c r="A131" s="20" t="s">
        <v>46</v>
      </c>
      <c r="B131" s="11"/>
      <c r="C131" s="4">
        <f>C101+C91+C111+C121</f>
        <v>3836.2999999999997</v>
      </c>
      <c r="D131" s="4">
        <f>D101+D91+D111+D121</f>
        <v>4773.9</v>
      </c>
      <c r="E131" s="4">
        <f>E101+E91+E111+E121</f>
        <v>3799.7999999999997</v>
      </c>
      <c r="F131" s="4">
        <f>F101+F91+F111+F121</f>
        <v>0</v>
      </c>
      <c r="G131" s="4">
        <f>G101+G91+G111+G121</f>
        <v>0.7491638795986623</v>
      </c>
      <c r="H131" s="4" t="e">
        <f>H101+H91+H111+H121</f>
        <v>#REF!</v>
      </c>
      <c r="I131" s="4" t="e">
        <f>I101+I91+I111+I121</f>
        <v>#REF!</v>
      </c>
      <c r="J131" s="15">
        <f>E131/C131</f>
        <v>0.9904856241691213</v>
      </c>
      <c r="K131" s="16">
        <f>E131/D131</f>
        <v>0.7959529944070886</v>
      </c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  <c r="EO131" s="9"/>
      <c r="EP131" s="9"/>
      <c r="EQ131" s="9"/>
      <c r="ER131" s="9"/>
      <c r="ES131" s="9"/>
      <c r="ET131" s="9"/>
      <c r="EU131" s="9"/>
      <c r="EV131" s="9"/>
      <c r="EW131" s="9"/>
      <c r="EX131" s="9"/>
      <c r="EY131" s="9"/>
      <c r="EZ131" s="9"/>
      <c r="FA131" s="9"/>
      <c r="FB131" s="9"/>
      <c r="FC131" s="9"/>
      <c r="FD131" s="9"/>
      <c r="FE131" s="9"/>
      <c r="FF131" s="9"/>
      <c r="FG131" s="9"/>
      <c r="FH131" s="9"/>
      <c r="FI131" s="9"/>
      <c r="FJ131" s="9"/>
      <c r="FK131" s="9"/>
      <c r="FL131" s="9"/>
      <c r="FM131" s="9"/>
      <c r="FN131" s="9"/>
      <c r="FO131" s="9"/>
      <c r="FP131" s="9"/>
      <c r="FQ131" s="9"/>
      <c r="FR131" s="9"/>
      <c r="FS131" s="9"/>
      <c r="FT131" s="9"/>
      <c r="FU131" s="9"/>
      <c r="FV131" s="9"/>
      <c r="FW131" s="9"/>
      <c r="FX131" s="9"/>
      <c r="FY131" s="9"/>
      <c r="FZ131" s="9"/>
      <c r="GA131" s="9"/>
      <c r="GB131" s="9"/>
      <c r="GC131" s="9"/>
      <c r="GD131" s="9"/>
      <c r="GE131" s="9"/>
      <c r="GF131" s="9"/>
      <c r="GG131" s="9"/>
      <c r="GH131" s="9"/>
      <c r="GI131" s="9"/>
      <c r="GJ131" s="9"/>
      <c r="GK131" s="9"/>
      <c r="GL131" s="9"/>
      <c r="GM131" s="9"/>
      <c r="GN131" s="9"/>
      <c r="GO131" s="9"/>
      <c r="GP131" s="9"/>
      <c r="GQ131" s="9"/>
      <c r="GR131" s="9"/>
      <c r="GS131" s="9"/>
      <c r="GT131" s="9"/>
      <c r="GU131" s="9"/>
      <c r="GV131" s="9"/>
      <c r="GW131" s="9"/>
      <c r="GX131" s="9"/>
      <c r="GY131" s="9"/>
      <c r="GZ131" s="9"/>
      <c r="HA131" s="9"/>
      <c r="HB131" s="9"/>
      <c r="HC131" s="9"/>
      <c r="HD131" s="9"/>
      <c r="HE131" s="9"/>
      <c r="HF131" s="9"/>
      <c r="HG131" s="9"/>
      <c r="HH131" s="9"/>
      <c r="HI131" s="9"/>
      <c r="HJ131" s="9"/>
      <c r="HK131" s="9"/>
      <c r="HL131" s="9"/>
      <c r="HM131" s="9"/>
      <c r="HN131" s="9"/>
      <c r="HO131" s="9"/>
      <c r="HP131" s="9"/>
      <c r="HQ131" s="9"/>
      <c r="HR131" s="9"/>
      <c r="HS131" s="9"/>
      <c r="HT131" s="9"/>
      <c r="HU131" s="9"/>
      <c r="HV131" s="9"/>
      <c r="HW131" s="9"/>
      <c r="HX131" s="9"/>
      <c r="HY131" s="9"/>
      <c r="HZ131" s="9"/>
      <c r="IA131" s="9"/>
      <c r="IB131" s="9"/>
      <c r="IC131" s="9"/>
      <c r="ID131" s="9"/>
      <c r="IE131" s="9"/>
      <c r="IF131" s="9"/>
      <c r="IG131" s="9"/>
      <c r="IH131" s="9"/>
      <c r="II131" s="9"/>
      <c r="IJ131" s="9"/>
      <c r="IK131" s="9"/>
      <c r="IL131" s="9"/>
      <c r="IM131" s="9"/>
      <c r="IN131" s="9"/>
      <c r="IO131" s="9"/>
    </row>
    <row r="132" spans="1:249" ht="12.75">
      <c r="A132" s="20" t="s">
        <v>47</v>
      </c>
      <c r="B132" s="11"/>
      <c r="C132" s="4">
        <f>C102+C92+C112+C122</f>
        <v>4302.8</v>
      </c>
      <c r="D132" s="4">
        <f>D102+D92+D112+D122</f>
        <v>5748.8</v>
      </c>
      <c r="E132" s="4">
        <f>E102+E92+E112+E122</f>
        <v>4212.6</v>
      </c>
      <c r="F132" s="4">
        <f>F102+F92+F112+F122</f>
        <v>0</v>
      </c>
      <c r="G132" s="4">
        <f>G102+G92+G112+G122</f>
        <v>0.7502787068004458</v>
      </c>
      <c r="H132" s="4" t="e">
        <f>H102+H92+H112+H122</f>
        <v>#REF!</v>
      </c>
      <c r="I132" s="4" t="e">
        <f>I102+I92+I112+I122</f>
        <v>#REF!</v>
      </c>
      <c r="J132" s="15">
        <f>E132/C132</f>
        <v>0.9790369062006136</v>
      </c>
      <c r="K132" s="16">
        <f>E132/D132</f>
        <v>0.7327790147509046</v>
      </c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  <c r="EO132" s="9"/>
      <c r="EP132" s="9"/>
      <c r="EQ132" s="9"/>
      <c r="ER132" s="9"/>
      <c r="ES132" s="9"/>
      <c r="ET132" s="9"/>
      <c r="EU132" s="9"/>
      <c r="EV132" s="9"/>
      <c r="EW132" s="9"/>
      <c r="EX132" s="9"/>
      <c r="EY132" s="9"/>
      <c r="EZ132" s="9"/>
      <c r="FA132" s="9"/>
      <c r="FB132" s="9"/>
      <c r="FC132" s="9"/>
      <c r="FD132" s="9"/>
      <c r="FE132" s="9"/>
      <c r="FF132" s="9"/>
      <c r="FG132" s="9"/>
      <c r="FH132" s="9"/>
      <c r="FI132" s="9"/>
      <c r="FJ132" s="9"/>
      <c r="FK132" s="9"/>
      <c r="FL132" s="9"/>
      <c r="FM132" s="9"/>
      <c r="FN132" s="9"/>
      <c r="FO132" s="9"/>
      <c r="FP132" s="9"/>
      <c r="FQ132" s="9"/>
      <c r="FR132" s="9"/>
      <c r="FS132" s="9"/>
      <c r="FT132" s="9"/>
      <c r="FU132" s="9"/>
      <c r="FV132" s="9"/>
      <c r="FW132" s="9"/>
      <c r="FX132" s="9"/>
      <c r="FY132" s="9"/>
      <c r="FZ132" s="9"/>
      <c r="GA132" s="9"/>
      <c r="GB132" s="9"/>
      <c r="GC132" s="9"/>
      <c r="GD132" s="9"/>
      <c r="GE132" s="9"/>
      <c r="GF132" s="9"/>
      <c r="GG132" s="9"/>
      <c r="GH132" s="9"/>
      <c r="GI132" s="9"/>
      <c r="GJ132" s="9"/>
      <c r="GK132" s="9"/>
      <c r="GL132" s="9"/>
      <c r="GM132" s="9"/>
      <c r="GN132" s="9"/>
      <c r="GO132" s="9"/>
      <c r="GP132" s="9"/>
      <c r="GQ132" s="9"/>
      <c r="GR132" s="9"/>
      <c r="GS132" s="9"/>
      <c r="GT132" s="9"/>
      <c r="GU132" s="9"/>
      <c r="GV132" s="9"/>
      <c r="GW132" s="9"/>
      <c r="GX132" s="9"/>
      <c r="GY132" s="9"/>
      <c r="GZ132" s="9"/>
      <c r="HA132" s="9"/>
      <c r="HB132" s="9"/>
      <c r="HC132" s="9"/>
      <c r="HD132" s="9"/>
      <c r="HE132" s="9"/>
      <c r="HF132" s="9"/>
      <c r="HG132" s="9"/>
      <c r="HH132" s="9"/>
      <c r="HI132" s="9"/>
      <c r="HJ132" s="9"/>
      <c r="HK132" s="9"/>
      <c r="HL132" s="9"/>
      <c r="HM132" s="9"/>
      <c r="HN132" s="9"/>
      <c r="HO132" s="9"/>
      <c r="HP132" s="9"/>
      <c r="HQ132" s="9"/>
      <c r="HR132" s="9"/>
      <c r="HS132" s="9"/>
      <c r="HT132" s="9"/>
      <c r="HU132" s="9"/>
      <c r="HV132" s="9"/>
      <c r="HW132" s="9"/>
      <c r="HX132" s="9"/>
      <c r="HY132" s="9"/>
      <c r="HZ132" s="9"/>
      <c r="IA132" s="9"/>
      <c r="IB132" s="9"/>
      <c r="IC132" s="9"/>
      <c r="ID132" s="9"/>
      <c r="IE132" s="9"/>
      <c r="IF132" s="9"/>
      <c r="IG132" s="9"/>
      <c r="IH132" s="9"/>
      <c r="II132" s="9"/>
      <c r="IJ132" s="9"/>
      <c r="IK132" s="9"/>
      <c r="IL132" s="9"/>
      <c r="IM132" s="9"/>
      <c r="IN132" s="9"/>
      <c r="IO132" s="9"/>
    </row>
    <row r="133" spans="1:249" ht="12.75">
      <c r="A133" s="20" t="s">
        <v>48</v>
      </c>
      <c r="B133" s="11"/>
      <c r="C133" s="4">
        <f>C103+C93+C113+C123</f>
        <v>3632.1</v>
      </c>
      <c r="D133" s="4">
        <f>D103+D93+D113+D123</f>
        <v>3632.1</v>
      </c>
      <c r="E133" s="4">
        <f>E103+E93+E113+E123</f>
        <v>3609.6</v>
      </c>
      <c r="F133" s="4">
        <f>F103+F93+F113+F123</f>
        <v>0</v>
      </c>
      <c r="G133" s="4">
        <f>G103+G93+G113+G123</f>
        <v>0.7491638795986623</v>
      </c>
      <c r="H133" s="4" t="e">
        <f>H103+H93+H113+H123</f>
        <v>#REF!</v>
      </c>
      <c r="I133" s="4" t="e">
        <f>I103+I93+I113+I123</f>
        <v>#REF!</v>
      </c>
      <c r="J133" s="15">
        <f>E133/C133</f>
        <v>0.9938052366399603</v>
      </c>
      <c r="K133" s="16">
        <f>E133/D133</f>
        <v>0.9938052366399603</v>
      </c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  <c r="EO133" s="9"/>
      <c r="EP133" s="9"/>
      <c r="EQ133" s="9"/>
      <c r="ER133" s="9"/>
      <c r="ES133" s="9"/>
      <c r="ET133" s="9"/>
      <c r="EU133" s="9"/>
      <c r="EV133" s="9"/>
      <c r="EW133" s="9"/>
      <c r="EX133" s="9"/>
      <c r="EY133" s="9"/>
      <c r="EZ133" s="9"/>
      <c r="FA133" s="9"/>
      <c r="FB133" s="9"/>
      <c r="FC133" s="9"/>
      <c r="FD133" s="9"/>
      <c r="FE133" s="9"/>
      <c r="FF133" s="9"/>
      <c r="FG133" s="9"/>
      <c r="FH133" s="9"/>
      <c r="FI133" s="9"/>
      <c r="FJ133" s="9"/>
      <c r="FK133" s="9"/>
      <c r="FL133" s="9"/>
      <c r="FM133" s="9"/>
      <c r="FN133" s="9"/>
      <c r="FO133" s="9"/>
      <c r="FP133" s="9"/>
      <c r="FQ133" s="9"/>
      <c r="FR133" s="9"/>
      <c r="FS133" s="9"/>
      <c r="FT133" s="9"/>
      <c r="FU133" s="9"/>
      <c r="FV133" s="9"/>
      <c r="FW133" s="9"/>
      <c r="FX133" s="9"/>
      <c r="FY133" s="9"/>
      <c r="FZ133" s="9"/>
      <c r="GA133" s="9"/>
      <c r="GB133" s="9"/>
      <c r="GC133" s="9"/>
      <c r="GD133" s="9"/>
      <c r="GE133" s="9"/>
      <c r="GF133" s="9"/>
      <c r="GG133" s="9"/>
      <c r="GH133" s="9"/>
      <c r="GI133" s="9"/>
      <c r="GJ133" s="9"/>
      <c r="GK133" s="9"/>
      <c r="GL133" s="9"/>
      <c r="GM133" s="9"/>
      <c r="GN133" s="9"/>
      <c r="GO133" s="9"/>
      <c r="GP133" s="9"/>
      <c r="GQ133" s="9"/>
      <c r="GR133" s="9"/>
      <c r="GS133" s="9"/>
      <c r="GT133" s="9"/>
      <c r="GU133" s="9"/>
      <c r="GV133" s="9"/>
      <c r="GW133" s="9"/>
      <c r="GX133" s="9"/>
      <c r="GY133" s="9"/>
      <c r="GZ133" s="9"/>
      <c r="HA133" s="9"/>
      <c r="HB133" s="9"/>
      <c r="HC133" s="9"/>
      <c r="HD133" s="9"/>
      <c r="HE133" s="9"/>
      <c r="HF133" s="9"/>
      <c r="HG133" s="9"/>
      <c r="HH133" s="9"/>
      <c r="HI133" s="9"/>
      <c r="HJ133" s="9"/>
      <c r="HK133" s="9"/>
      <c r="HL133" s="9"/>
      <c r="HM133" s="9"/>
      <c r="HN133" s="9"/>
      <c r="HO133" s="9"/>
      <c r="HP133" s="9"/>
      <c r="HQ133" s="9"/>
      <c r="HR133" s="9"/>
      <c r="HS133" s="9"/>
      <c r="HT133" s="9"/>
      <c r="HU133" s="9"/>
      <c r="HV133" s="9"/>
      <c r="HW133" s="9"/>
      <c r="HX133" s="9"/>
      <c r="HY133" s="9"/>
      <c r="HZ133" s="9"/>
      <c r="IA133" s="9"/>
      <c r="IB133" s="9"/>
      <c r="IC133" s="9"/>
      <c r="ID133" s="9"/>
      <c r="IE133" s="9"/>
      <c r="IF133" s="9"/>
      <c r="IG133" s="9"/>
      <c r="IH133" s="9"/>
      <c r="II133" s="9"/>
      <c r="IJ133" s="9"/>
      <c r="IK133" s="9"/>
      <c r="IL133" s="9"/>
      <c r="IM133" s="9"/>
      <c r="IN133" s="9"/>
      <c r="IO133" s="9"/>
    </row>
    <row r="134" spans="1:11" ht="12.75">
      <c r="A134" s="20" t="s">
        <v>49</v>
      </c>
      <c r="B134" s="11"/>
      <c r="C134" s="4">
        <f>C104+C94+C114+C124</f>
        <v>4386.5</v>
      </c>
      <c r="D134" s="4">
        <f>D104+D94+D114+D124</f>
        <v>4962.5</v>
      </c>
      <c r="E134" s="4">
        <f>E104+E94+E114+E124</f>
        <v>4909</v>
      </c>
      <c r="F134" s="4">
        <f>F104+F94+F114+F124</f>
        <v>0</v>
      </c>
      <c r="G134" s="4">
        <f>G104+G94+G114+G124</f>
        <v>0.7502787068004458</v>
      </c>
      <c r="H134" s="4" t="e">
        <f>H104+H94+H114+H124</f>
        <v>#REF!</v>
      </c>
      <c r="I134" s="4" t="e">
        <f>I104+I94+I114+I124</f>
        <v>#REF!</v>
      </c>
      <c r="J134" s="15">
        <f>E134/C134</f>
        <v>1.1191154679129147</v>
      </c>
      <c r="K134" s="16">
        <f>E134/D134</f>
        <v>0.9892191435768262</v>
      </c>
    </row>
    <row r="135" spans="1:11" ht="12.75">
      <c r="A135" s="20" t="s">
        <v>50</v>
      </c>
      <c r="B135" s="11"/>
      <c r="C135" s="4">
        <f>C105+C95+C115+C125</f>
        <v>1968.3</v>
      </c>
      <c r="D135" s="4">
        <f>D105+D95+D115+D125</f>
        <v>11856.199999999999</v>
      </c>
      <c r="E135" s="4">
        <f>E105+E95+E115+E125</f>
        <v>9458.8</v>
      </c>
      <c r="F135" s="4">
        <f>F105+F95+F115+F125</f>
        <v>0</v>
      </c>
      <c r="G135" s="4">
        <f>G105+G95+G115+G125</f>
        <v>0.7861915367483296</v>
      </c>
      <c r="H135" s="4" t="e">
        <f>H105+H95+H115+H125</f>
        <v>#REF!</v>
      </c>
      <c r="I135" s="4" t="e">
        <f>I105+I95+I115+I125</f>
        <v>#REF!</v>
      </c>
      <c r="J135" s="15" t="s">
        <v>14</v>
      </c>
      <c r="K135" s="16">
        <f>E135/D135</f>
        <v>0.7977935594878629</v>
      </c>
    </row>
    <row r="136" spans="1:11" ht="16.5">
      <c r="A136" s="118" t="s">
        <v>35</v>
      </c>
      <c r="B136" s="119"/>
      <c r="C136" s="17">
        <f>C126+C76</f>
        <v>77812.2</v>
      </c>
      <c r="D136" s="17">
        <f>D126+D76</f>
        <v>94365.3</v>
      </c>
      <c r="E136" s="17">
        <f>E126+E76</f>
        <v>71118.3</v>
      </c>
      <c r="F136" s="81">
        <f>F126+F76</f>
        <v>0</v>
      </c>
      <c r="G136" s="18">
        <f>E136/C136</f>
        <v>0.9139736442357369</v>
      </c>
      <c r="H136" s="18" t="e">
        <f>E136/#REF!</f>
        <v>#REF!</v>
      </c>
      <c r="I136" s="18" t="e">
        <f>E136/#REF!</f>
        <v>#REF!</v>
      </c>
      <c r="J136" s="83">
        <f>E136/C136</f>
        <v>0.9139736442357369</v>
      </c>
      <c r="K136" s="52">
        <f>E136/D136</f>
        <v>0.753648851855502</v>
      </c>
    </row>
    <row r="137" spans="1:11" ht="15">
      <c r="A137" s="22" t="s">
        <v>42</v>
      </c>
      <c r="B137" s="23"/>
      <c r="C137" s="24">
        <f>C77+C127</f>
        <v>7444.499999999999</v>
      </c>
      <c r="D137" s="24">
        <f>D77+D127</f>
        <v>8185.999999999999</v>
      </c>
      <c r="E137" s="24">
        <f>E77+E127</f>
        <v>6344.699999999999</v>
      </c>
      <c r="F137" s="82">
        <f>F77+F127</f>
        <v>0</v>
      </c>
      <c r="G137" s="51">
        <f>E137/C137</f>
        <v>0.8522667741285512</v>
      </c>
      <c r="H137" s="51" t="e">
        <f>E137/#REF!</f>
        <v>#REF!</v>
      </c>
      <c r="I137" s="51" t="e">
        <f>E137/#REF!</f>
        <v>#REF!</v>
      </c>
      <c r="J137" s="90">
        <f>E137/C137</f>
        <v>0.8522667741285512</v>
      </c>
      <c r="K137" s="91">
        <f>E137/D137</f>
        <v>0.7750671878817493</v>
      </c>
    </row>
    <row r="138" spans="1:11" ht="15">
      <c r="A138" s="22" t="s">
        <v>43</v>
      </c>
      <c r="B138" s="23"/>
      <c r="C138" s="24">
        <f>C78+C128</f>
        <v>4648.4</v>
      </c>
      <c r="D138" s="24">
        <f>D78+D128</f>
        <v>4800.700000000001</v>
      </c>
      <c r="E138" s="24">
        <f>E78+E128</f>
        <v>3953.8</v>
      </c>
      <c r="F138" s="82">
        <f>F78+F128</f>
        <v>0</v>
      </c>
      <c r="G138" s="51">
        <f>E138/C138</f>
        <v>0.8505722399105069</v>
      </c>
      <c r="H138" s="51" t="e">
        <f>E138/#REF!</f>
        <v>#REF!</v>
      </c>
      <c r="I138" s="51" t="e">
        <f>E138/#REF!</f>
        <v>#REF!</v>
      </c>
      <c r="J138" s="90">
        <f>E138/C138</f>
        <v>0.8505722399105069</v>
      </c>
      <c r="K138" s="91">
        <f>E138/D138</f>
        <v>0.823588226716937</v>
      </c>
    </row>
    <row r="139" spans="1:11" ht="15">
      <c r="A139" s="22" t="s">
        <v>44</v>
      </c>
      <c r="B139" s="23"/>
      <c r="C139" s="24">
        <f>C79+C129</f>
        <v>7106.7</v>
      </c>
      <c r="D139" s="24">
        <f>D79+D129</f>
        <v>7130</v>
      </c>
      <c r="E139" s="24">
        <f>E79+E129</f>
        <v>6644.8</v>
      </c>
      <c r="F139" s="82">
        <f>F79+F129</f>
        <v>0</v>
      </c>
      <c r="G139" s="51">
        <f>E139/C139</f>
        <v>0.9350049952861385</v>
      </c>
      <c r="H139" s="51" t="e">
        <f>E139/#REF!</f>
        <v>#REF!</v>
      </c>
      <c r="I139" s="51" t="e">
        <f>E139/#REF!</f>
        <v>#REF!</v>
      </c>
      <c r="J139" s="90">
        <f>E139/C139</f>
        <v>0.9350049952861385</v>
      </c>
      <c r="K139" s="91">
        <f>E139/D139</f>
        <v>0.9319495091164096</v>
      </c>
    </row>
    <row r="140" spans="1:11" ht="15">
      <c r="A140" s="22" t="s">
        <v>45</v>
      </c>
      <c r="B140" s="23"/>
      <c r="C140" s="24">
        <f>C80+C130</f>
        <v>6308.699999999999</v>
      </c>
      <c r="D140" s="24">
        <f>D80+D130</f>
        <v>6789.999999999999</v>
      </c>
      <c r="E140" s="24">
        <f>E80+E130</f>
        <v>4545.9000000000015</v>
      </c>
      <c r="F140" s="82">
        <f>F80+F130</f>
        <v>0</v>
      </c>
      <c r="G140" s="51">
        <f>E140/C140</f>
        <v>0.7205763469494512</v>
      </c>
      <c r="H140" s="51" t="e">
        <f>E140/#REF!</f>
        <v>#REF!</v>
      </c>
      <c r="I140" s="51" t="e">
        <f>E140/#REF!</f>
        <v>#REF!</v>
      </c>
      <c r="J140" s="90">
        <f>E140/C140</f>
        <v>0.7205763469494512</v>
      </c>
      <c r="K140" s="91">
        <f>E140/D140</f>
        <v>0.6694992636229753</v>
      </c>
    </row>
    <row r="141" spans="1:11" ht="15">
      <c r="A141" s="22" t="s">
        <v>46</v>
      </c>
      <c r="B141" s="23"/>
      <c r="C141" s="24">
        <f>C81+C131</f>
        <v>5310.599999999999</v>
      </c>
      <c r="D141" s="24">
        <f>D81+D131</f>
        <v>6248.2</v>
      </c>
      <c r="E141" s="24">
        <f>E81+E131</f>
        <v>4803.099999999999</v>
      </c>
      <c r="F141" s="82">
        <f>F81+F131</f>
        <v>0</v>
      </c>
      <c r="G141" s="51">
        <f>E141/C141</f>
        <v>0.904436410198471</v>
      </c>
      <c r="H141" s="51" t="e">
        <f>E141/#REF!</f>
        <v>#REF!</v>
      </c>
      <c r="I141" s="51" t="e">
        <f>E141/#REF!</f>
        <v>#REF!</v>
      </c>
      <c r="J141" s="90">
        <f>E141/C141</f>
        <v>0.904436410198471</v>
      </c>
      <c r="K141" s="91">
        <f>E141/D141</f>
        <v>0.7687173906084952</v>
      </c>
    </row>
    <row r="142" spans="1:11" ht="15">
      <c r="A142" s="22" t="s">
        <v>47</v>
      </c>
      <c r="B142" s="23"/>
      <c r="C142" s="24">
        <f>C82+C132</f>
        <v>8113.1</v>
      </c>
      <c r="D142" s="24">
        <f>D82+D132</f>
        <v>9769.1</v>
      </c>
      <c r="E142" s="24">
        <f>E82+E132</f>
        <v>6739.3</v>
      </c>
      <c r="F142" s="82">
        <f>F82+F132</f>
        <v>0</v>
      </c>
      <c r="G142" s="51">
        <f>E142/C142</f>
        <v>0.8306689181693804</v>
      </c>
      <c r="H142" s="51" t="e">
        <f>E142/#REF!</f>
        <v>#REF!</v>
      </c>
      <c r="I142" s="51" t="e">
        <f>E142/#REF!</f>
        <v>#REF!</v>
      </c>
      <c r="J142" s="90">
        <f>E142/C142</f>
        <v>0.8306689181693804</v>
      </c>
      <c r="K142" s="91">
        <f>E142/D142</f>
        <v>0.6898588406301501</v>
      </c>
    </row>
    <row r="143" spans="1:11" ht="15">
      <c r="A143" s="22" t="s">
        <v>48</v>
      </c>
      <c r="B143" s="23"/>
      <c r="C143" s="24">
        <f>C83+C133</f>
        <v>5554.299999999999</v>
      </c>
      <c r="D143" s="24">
        <f>D83+D133</f>
        <v>5554.299999999999</v>
      </c>
      <c r="E143" s="24">
        <f>E83+E133</f>
        <v>4966.9</v>
      </c>
      <c r="F143" s="82">
        <f>F83+F133</f>
        <v>0</v>
      </c>
      <c r="G143" s="51">
        <f>E143/C143</f>
        <v>0.8942440991664117</v>
      </c>
      <c r="H143" s="51" t="e">
        <f>E143/#REF!</f>
        <v>#REF!</v>
      </c>
      <c r="I143" s="51" t="e">
        <f>E143/#REF!</f>
        <v>#REF!</v>
      </c>
      <c r="J143" s="90">
        <f>E143/C143</f>
        <v>0.8942440991664117</v>
      </c>
      <c r="K143" s="91">
        <f>E143/D143</f>
        <v>0.8942440991664117</v>
      </c>
    </row>
    <row r="144" spans="1:11" ht="15">
      <c r="A144" s="22" t="s">
        <v>49</v>
      </c>
      <c r="B144" s="23"/>
      <c r="C144" s="24">
        <f>C84+C134</f>
        <v>7216.8</v>
      </c>
      <c r="D144" s="24">
        <f>D84+D134</f>
        <v>7792.8</v>
      </c>
      <c r="E144" s="24">
        <f>E84+E134</f>
        <v>6690.5</v>
      </c>
      <c r="F144" s="82">
        <f>F84+F134</f>
        <v>0</v>
      </c>
      <c r="G144" s="51">
        <f>E144/C144</f>
        <v>0.9270729409156413</v>
      </c>
      <c r="H144" s="51" t="e">
        <f>E144/#REF!</f>
        <v>#REF!</v>
      </c>
      <c r="I144" s="51" t="e">
        <f>E144/#REF!</f>
        <v>#REF!</v>
      </c>
      <c r="J144" s="90">
        <f>E144/C144</f>
        <v>0.9270729409156413</v>
      </c>
      <c r="K144" s="91">
        <f>E144/D144</f>
        <v>0.8585489169489785</v>
      </c>
    </row>
    <row r="145" spans="1:11" ht="15">
      <c r="A145" s="25" t="s">
        <v>50</v>
      </c>
      <c r="B145" s="23"/>
      <c r="C145" s="24">
        <f>C85+C135</f>
        <v>26109.100000000002</v>
      </c>
      <c r="D145" s="24">
        <f>D85+D135</f>
        <v>38094.200000000004</v>
      </c>
      <c r="E145" s="24">
        <f>E85+E135</f>
        <v>26429.3</v>
      </c>
      <c r="F145" s="24">
        <f>F85+F135</f>
        <v>0</v>
      </c>
      <c r="G145" s="51">
        <f>E145/C145</f>
        <v>1.0122639233064332</v>
      </c>
      <c r="H145" s="51" t="e">
        <f>E145/#REF!</f>
        <v>#REF!</v>
      </c>
      <c r="I145" s="51" t="e">
        <f>E145/#REF!</f>
        <v>#REF!</v>
      </c>
      <c r="J145" s="90">
        <f>E145/C145</f>
        <v>1.0122639233064332</v>
      </c>
      <c r="K145" s="91">
        <f>E145/D145</f>
        <v>0.6937880307238371</v>
      </c>
    </row>
    <row r="146" spans="8:11" ht="12.75">
      <c r="H146" s="74"/>
      <c r="I146" s="74"/>
      <c r="J146" s="74"/>
      <c r="K146" s="74"/>
    </row>
    <row r="147" spans="8:11" ht="12.75">
      <c r="H147" s="74"/>
      <c r="I147" s="74"/>
      <c r="J147" s="74"/>
      <c r="K147" s="74"/>
    </row>
    <row r="148" spans="8:11" ht="12.75">
      <c r="H148" s="74"/>
      <c r="I148" s="74"/>
      <c r="J148" s="74"/>
      <c r="K148" s="74"/>
    </row>
    <row r="149" spans="8:11" ht="12.75">
      <c r="H149" s="74"/>
      <c r="I149" s="74"/>
      <c r="J149" s="74"/>
      <c r="K149" s="74"/>
    </row>
    <row r="150" spans="8:11" ht="12.75">
      <c r="H150" s="74"/>
      <c r="I150" s="74"/>
      <c r="J150" s="74"/>
      <c r="K150" s="74"/>
    </row>
    <row r="151" spans="8:11" ht="12.75">
      <c r="H151" s="74"/>
      <c r="I151" s="74"/>
      <c r="J151" s="74"/>
      <c r="K151" s="74"/>
    </row>
    <row r="152" spans="8:11" ht="12.75">
      <c r="H152" s="74"/>
      <c r="I152" s="74"/>
      <c r="J152" s="74"/>
      <c r="K152" s="74"/>
    </row>
    <row r="153" spans="8:11" ht="12.75">
      <c r="H153" s="74"/>
      <c r="I153" s="74"/>
      <c r="J153" s="74"/>
      <c r="K153" s="74"/>
    </row>
    <row r="154" spans="8:11" ht="12.75">
      <c r="H154" s="74"/>
      <c r="I154" s="74"/>
      <c r="J154" s="74"/>
      <c r="K154" s="74"/>
    </row>
    <row r="155" spans="8:11" ht="12.75">
      <c r="H155" s="74"/>
      <c r="I155" s="74"/>
      <c r="J155" s="74"/>
      <c r="K155" s="74"/>
    </row>
    <row r="156" spans="8:11" ht="12.75">
      <c r="H156" s="74"/>
      <c r="I156" s="74"/>
      <c r="J156" s="74"/>
      <c r="K156" s="74"/>
    </row>
    <row r="157" spans="8:11" ht="12.75">
      <c r="H157" s="74"/>
      <c r="I157" s="74"/>
      <c r="J157" s="74"/>
      <c r="K157" s="74"/>
    </row>
    <row r="158" spans="8:11" ht="12.75">
      <c r="H158" s="74"/>
      <c r="I158" s="74"/>
      <c r="J158" s="74"/>
      <c r="K158" s="74"/>
    </row>
    <row r="159" spans="8:11" ht="12.75">
      <c r="H159" s="74"/>
      <c r="I159" s="74"/>
      <c r="J159" s="74"/>
      <c r="K159" s="74"/>
    </row>
    <row r="160" spans="8:11" ht="12.75">
      <c r="H160" s="74"/>
      <c r="I160" s="74"/>
      <c r="J160" s="74"/>
      <c r="K160" s="74"/>
    </row>
    <row r="161" spans="8:11" ht="12.75">
      <c r="H161" s="74"/>
      <c r="I161" s="74"/>
      <c r="J161" s="74"/>
      <c r="K161" s="74"/>
    </row>
    <row r="162" spans="8:11" ht="12.75">
      <c r="H162" s="74"/>
      <c r="I162" s="74"/>
      <c r="J162" s="74"/>
      <c r="K162" s="74"/>
    </row>
    <row r="163" spans="8:11" ht="12.75">
      <c r="H163" s="74"/>
      <c r="I163" s="74"/>
      <c r="J163" s="74"/>
      <c r="K163" s="74"/>
    </row>
    <row r="164" spans="8:11" ht="12.75">
      <c r="H164" s="74"/>
      <c r="I164" s="74"/>
      <c r="J164" s="74"/>
      <c r="K164" s="74"/>
    </row>
    <row r="165" spans="8:11" ht="12.75">
      <c r="H165" s="74"/>
      <c r="I165" s="74"/>
      <c r="J165" s="74"/>
      <c r="K165" s="74"/>
    </row>
    <row r="166" spans="8:11" ht="12.75">
      <c r="H166" s="74"/>
      <c r="I166" s="74"/>
      <c r="J166" s="74"/>
      <c r="K166" s="74"/>
    </row>
    <row r="167" spans="8:11" ht="12.75">
      <c r="H167" s="74"/>
      <c r="I167" s="74"/>
      <c r="J167" s="74"/>
      <c r="K167" s="74"/>
    </row>
    <row r="168" spans="8:11" ht="12.75">
      <c r="H168" s="74"/>
      <c r="I168" s="74"/>
      <c r="J168" s="74"/>
      <c r="K168" s="74"/>
    </row>
    <row r="169" spans="8:11" ht="12.75">
      <c r="H169" s="74"/>
      <c r="I169" s="74"/>
      <c r="J169" s="74"/>
      <c r="K169" s="74"/>
    </row>
    <row r="170" spans="8:11" ht="12.75">
      <c r="H170" s="74"/>
      <c r="I170" s="74"/>
      <c r="J170" s="74"/>
      <c r="K170" s="74"/>
    </row>
    <row r="171" spans="8:11" ht="12.75">
      <c r="H171" s="74"/>
      <c r="I171" s="74"/>
      <c r="J171" s="74"/>
      <c r="K171" s="74"/>
    </row>
    <row r="172" spans="8:11" ht="12.75">
      <c r="H172" s="74"/>
      <c r="I172" s="74"/>
      <c r="J172" s="74"/>
      <c r="K172" s="74"/>
    </row>
    <row r="173" spans="8:11" ht="12.75">
      <c r="H173" s="74"/>
      <c r="I173" s="74"/>
      <c r="J173" s="74"/>
      <c r="K173" s="74"/>
    </row>
    <row r="174" spans="8:11" ht="12.75">
      <c r="H174" s="74"/>
      <c r="I174" s="74"/>
      <c r="J174" s="74"/>
      <c r="K174" s="74"/>
    </row>
    <row r="175" spans="8:11" ht="12.75">
      <c r="H175" s="74"/>
      <c r="I175" s="74"/>
      <c r="J175" s="74"/>
      <c r="K175" s="74"/>
    </row>
    <row r="176" spans="8:11" ht="12.75">
      <c r="H176" s="74"/>
      <c r="I176" s="74"/>
      <c r="J176" s="74"/>
      <c r="K176" s="74"/>
    </row>
    <row r="177" spans="8:11" ht="12.75">
      <c r="H177" s="74"/>
      <c r="I177" s="74"/>
      <c r="J177" s="74"/>
      <c r="K177" s="74"/>
    </row>
    <row r="178" spans="8:11" ht="12.75">
      <c r="H178" s="74"/>
      <c r="I178" s="74"/>
      <c r="J178" s="74"/>
      <c r="K178" s="74"/>
    </row>
    <row r="179" spans="8:11" ht="12.75">
      <c r="H179" s="74"/>
      <c r="I179" s="74"/>
      <c r="J179" s="74"/>
      <c r="K179" s="74"/>
    </row>
    <row r="180" spans="8:11" ht="12.75">
      <c r="H180" s="74"/>
      <c r="I180" s="74"/>
      <c r="J180" s="74"/>
      <c r="K180" s="74"/>
    </row>
    <row r="181" spans="8:11" ht="12.75">
      <c r="H181" s="74"/>
      <c r="I181" s="74"/>
      <c r="J181" s="74"/>
      <c r="K181" s="74"/>
    </row>
    <row r="182" spans="8:11" ht="12.75">
      <c r="H182" s="74"/>
      <c r="I182" s="74"/>
      <c r="J182" s="74"/>
      <c r="K182" s="74"/>
    </row>
    <row r="183" spans="8:11" ht="12.75">
      <c r="H183" s="74"/>
      <c r="I183" s="74"/>
      <c r="J183" s="74"/>
      <c r="K183" s="74"/>
    </row>
    <row r="184" spans="8:11" ht="12.75">
      <c r="H184" s="74"/>
      <c r="I184" s="74"/>
      <c r="J184" s="74"/>
      <c r="K184" s="74"/>
    </row>
    <row r="185" spans="8:11" ht="12.75">
      <c r="H185" s="74"/>
      <c r="I185" s="74"/>
      <c r="J185" s="74"/>
      <c r="K185" s="74"/>
    </row>
    <row r="186" spans="8:11" ht="12.75">
      <c r="H186" s="74"/>
      <c r="I186" s="74"/>
      <c r="J186" s="74"/>
      <c r="K186" s="74"/>
    </row>
    <row r="187" spans="8:11" ht="12.75">
      <c r="H187" s="74"/>
      <c r="I187" s="74"/>
      <c r="J187" s="74"/>
      <c r="K187" s="74"/>
    </row>
    <row r="188" spans="8:11" ht="12.75">
      <c r="H188" s="74"/>
      <c r="I188" s="74"/>
      <c r="J188" s="74"/>
      <c r="K188" s="74"/>
    </row>
    <row r="189" spans="8:11" ht="12.75">
      <c r="H189" s="74"/>
      <c r="I189" s="74"/>
      <c r="J189" s="74"/>
      <c r="K189" s="74"/>
    </row>
    <row r="190" spans="8:11" ht="12.75">
      <c r="H190" s="74"/>
      <c r="I190" s="74"/>
      <c r="J190" s="74"/>
      <c r="K190" s="74"/>
    </row>
    <row r="191" spans="8:11" ht="12.75">
      <c r="H191" s="74"/>
      <c r="I191" s="74"/>
      <c r="J191" s="74"/>
      <c r="K191" s="74"/>
    </row>
    <row r="192" spans="8:11" ht="12.75">
      <c r="H192" s="74"/>
      <c r="I192" s="74"/>
      <c r="J192" s="74"/>
      <c r="K192" s="74"/>
    </row>
    <row r="193" spans="8:11" ht="12.75">
      <c r="H193" s="74"/>
      <c r="I193" s="74"/>
      <c r="J193" s="74"/>
      <c r="K193" s="74"/>
    </row>
    <row r="194" spans="8:11" ht="12.75">
      <c r="H194" s="74"/>
      <c r="I194" s="74"/>
      <c r="J194" s="74"/>
      <c r="K194" s="74"/>
    </row>
    <row r="195" spans="8:11" ht="12.75">
      <c r="H195" s="74"/>
      <c r="I195" s="74"/>
      <c r="J195" s="74"/>
      <c r="K195" s="74"/>
    </row>
    <row r="196" spans="8:11" ht="12.75">
      <c r="H196" s="74"/>
      <c r="I196" s="74"/>
      <c r="J196" s="74"/>
      <c r="K196" s="74"/>
    </row>
    <row r="197" spans="8:11" ht="12.75">
      <c r="H197" s="74"/>
      <c r="I197" s="74"/>
      <c r="J197" s="74"/>
      <c r="K197" s="74"/>
    </row>
    <row r="198" spans="8:11" ht="12.75">
      <c r="H198" s="74"/>
      <c r="I198" s="74"/>
      <c r="J198" s="74"/>
      <c r="K198" s="74"/>
    </row>
    <row r="199" spans="8:11" ht="12.75">
      <c r="H199" s="74"/>
      <c r="I199" s="74"/>
      <c r="J199" s="74"/>
      <c r="K199" s="74"/>
    </row>
    <row r="200" spans="8:11" ht="12.75">
      <c r="H200" s="74"/>
      <c r="I200" s="74"/>
      <c r="J200" s="74"/>
      <c r="K200" s="74"/>
    </row>
    <row r="201" spans="8:11" ht="12.75">
      <c r="H201" s="74"/>
      <c r="I201" s="74"/>
      <c r="J201" s="74"/>
      <c r="K201" s="74"/>
    </row>
    <row r="202" spans="8:11" ht="12.75">
      <c r="H202" s="74"/>
      <c r="I202" s="74"/>
      <c r="J202" s="74"/>
      <c r="K202" s="74"/>
    </row>
    <row r="203" spans="8:11" ht="12.75">
      <c r="H203" s="74"/>
      <c r="I203" s="74"/>
      <c r="J203" s="74"/>
      <c r="K203" s="74"/>
    </row>
    <row r="204" spans="8:11" ht="12.75">
      <c r="H204" s="74"/>
      <c r="I204" s="74"/>
      <c r="J204" s="74"/>
      <c r="K204" s="74"/>
    </row>
    <row r="205" spans="8:11" ht="12.75">
      <c r="H205" s="74"/>
      <c r="I205" s="74"/>
      <c r="J205" s="74"/>
      <c r="K205" s="74"/>
    </row>
    <row r="206" spans="8:11" ht="12.75">
      <c r="H206" s="74"/>
      <c r="I206" s="74"/>
      <c r="J206" s="74"/>
      <c r="K206" s="74"/>
    </row>
    <row r="207" spans="8:11" ht="12.75">
      <c r="H207" s="74"/>
      <c r="I207" s="74"/>
      <c r="J207" s="74"/>
      <c r="K207" s="74"/>
    </row>
    <row r="208" spans="8:11" ht="12.75">
      <c r="H208" s="74"/>
      <c r="I208" s="74"/>
      <c r="J208" s="74"/>
      <c r="K208" s="74"/>
    </row>
    <row r="209" spans="8:11" ht="12.75">
      <c r="H209" s="74"/>
      <c r="I209" s="74"/>
      <c r="J209" s="74"/>
      <c r="K209" s="74"/>
    </row>
    <row r="210" spans="8:11" ht="12.75">
      <c r="H210" s="74"/>
      <c r="I210" s="74"/>
      <c r="J210" s="74"/>
      <c r="K210" s="74"/>
    </row>
    <row r="211" spans="8:11" ht="12.75">
      <c r="H211" s="74"/>
      <c r="I211" s="74"/>
      <c r="J211" s="74"/>
      <c r="K211" s="74"/>
    </row>
    <row r="212" spans="8:11" ht="12.75">
      <c r="H212" s="74"/>
      <c r="I212" s="74"/>
      <c r="J212" s="74"/>
      <c r="K212" s="74"/>
    </row>
    <row r="213" spans="8:11" ht="12.75">
      <c r="H213" s="74"/>
      <c r="I213" s="74"/>
      <c r="J213" s="74"/>
      <c r="K213" s="74"/>
    </row>
    <row r="214" spans="8:11" ht="12.75">
      <c r="H214" s="74"/>
      <c r="I214" s="74"/>
      <c r="J214" s="74"/>
      <c r="K214" s="74"/>
    </row>
    <row r="215" spans="8:11" ht="12.75">
      <c r="H215" s="74"/>
      <c r="I215" s="74"/>
      <c r="J215" s="74"/>
      <c r="K215" s="74"/>
    </row>
    <row r="216" spans="8:11" ht="12.75">
      <c r="H216" s="74"/>
      <c r="I216" s="74"/>
      <c r="J216" s="74"/>
      <c r="K216" s="74"/>
    </row>
    <row r="217" spans="8:11" ht="12.75">
      <c r="H217" s="74"/>
      <c r="I217" s="74"/>
      <c r="J217" s="74"/>
      <c r="K217" s="74"/>
    </row>
    <row r="218" spans="8:11" ht="12.75">
      <c r="H218" s="74"/>
      <c r="I218" s="74"/>
      <c r="J218" s="74"/>
      <c r="K218" s="74"/>
    </row>
    <row r="219" spans="8:11" ht="12.75">
      <c r="H219" s="74"/>
      <c r="I219" s="74"/>
      <c r="J219" s="74"/>
      <c r="K219" s="74"/>
    </row>
    <row r="220" spans="8:11" ht="12.75">
      <c r="H220" s="74"/>
      <c r="I220" s="74"/>
      <c r="J220" s="74"/>
      <c r="K220" s="74"/>
    </row>
    <row r="221" spans="8:11" ht="12.75">
      <c r="H221" s="74"/>
      <c r="I221" s="74"/>
      <c r="J221" s="74"/>
      <c r="K221" s="74"/>
    </row>
    <row r="222" spans="8:11" ht="12.75">
      <c r="H222" s="74"/>
      <c r="I222" s="74"/>
      <c r="J222" s="74"/>
      <c r="K222" s="74"/>
    </row>
    <row r="223" spans="8:11" ht="12.75">
      <c r="H223" s="74"/>
      <c r="I223" s="74"/>
      <c r="J223" s="74"/>
      <c r="K223" s="74"/>
    </row>
    <row r="224" spans="8:11" ht="12.75">
      <c r="H224" s="74"/>
      <c r="I224" s="74"/>
      <c r="J224" s="74"/>
      <c r="K224" s="74"/>
    </row>
    <row r="225" spans="8:11" ht="12.75">
      <c r="H225" s="74"/>
      <c r="I225" s="74"/>
      <c r="J225" s="74"/>
      <c r="K225" s="74"/>
    </row>
    <row r="226" spans="8:11" ht="12.75">
      <c r="H226" s="74"/>
      <c r="I226" s="74"/>
      <c r="J226" s="74"/>
      <c r="K226" s="74"/>
    </row>
    <row r="227" spans="8:11" ht="12.75">
      <c r="H227" s="74"/>
      <c r="I227" s="74"/>
      <c r="J227" s="74"/>
      <c r="K227" s="74"/>
    </row>
    <row r="228" spans="8:11" ht="12.75">
      <c r="H228" s="74"/>
      <c r="I228" s="74"/>
      <c r="J228" s="74"/>
      <c r="K228" s="74"/>
    </row>
    <row r="229" spans="8:11" ht="12.75">
      <c r="H229" s="74"/>
      <c r="I229" s="74"/>
      <c r="J229" s="74"/>
      <c r="K229" s="74"/>
    </row>
    <row r="230" spans="8:11" ht="12.75">
      <c r="H230" s="74"/>
      <c r="I230" s="74"/>
      <c r="J230" s="74"/>
      <c r="K230" s="74"/>
    </row>
    <row r="231" spans="8:11" ht="12.75">
      <c r="H231" s="74"/>
      <c r="I231" s="74"/>
      <c r="J231" s="74"/>
      <c r="K231" s="74"/>
    </row>
    <row r="232" spans="8:11" ht="12.75">
      <c r="H232" s="74"/>
      <c r="I232" s="74"/>
      <c r="J232" s="74"/>
      <c r="K232" s="74"/>
    </row>
    <row r="233" spans="8:11" ht="12.75">
      <c r="H233" s="74"/>
      <c r="I233" s="74"/>
      <c r="J233" s="74"/>
      <c r="K233" s="74"/>
    </row>
    <row r="234" spans="8:11" ht="12.75">
      <c r="H234" s="74"/>
      <c r="I234" s="74"/>
      <c r="J234" s="74"/>
      <c r="K234" s="74"/>
    </row>
    <row r="235" spans="8:11" ht="12.75">
      <c r="H235" s="74"/>
      <c r="I235" s="74"/>
      <c r="J235" s="74"/>
      <c r="K235" s="74"/>
    </row>
    <row r="236" spans="8:11" ht="12.75">
      <c r="H236" s="74"/>
      <c r="I236" s="74"/>
      <c r="J236" s="74"/>
      <c r="K236" s="74"/>
    </row>
    <row r="237" spans="8:11" ht="12.75">
      <c r="H237" s="74"/>
      <c r="I237" s="74"/>
      <c r="J237" s="74"/>
      <c r="K237" s="74"/>
    </row>
    <row r="238" spans="8:11" ht="12.75">
      <c r="H238" s="74"/>
      <c r="I238" s="74"/>
      <c r="J238" s="74"/>
      <c r="K238" s="74"/>
    </row>
    <row r="239" spans="8:11" ht="12.75">
      <c r="H239" s="74"/>
      <c r="I239" s="74"/>
      <c r="J239" s="74"/>
      <c r="K239" s="74"/>
    </row>
    <row r="240" spans="8:11" ht="12.75">
      <c r="H240" s="74"/>
      <c r="I240" s="74"/>
      <c r="J240" s="74"/>
      <c r="K240" s="74"/>
    </row>
    <row r="241" spans="8:11" ht="12.75">
      <c r="H241" s="74"/>
      <c r="I241" s="74"/>
      <c r="J241" s="74"/>
      <c r="K241" s="74"/>
    </row>
    <row r="242" spans="8:11" ht="12.75">
      <c r="H242" s="74"/>
      <c r="I242" s="74"/>
      <c r="J242" s="74"/>
      <c r="K242" s="74"/>
    </row>
    <row r="243" spans="8:11" ht="12.75">
      <c r="H243" s="74"/>
      <c r="I243" s="74"/>
      <c r="J243" s="74"/>
      <c r="K243" s="74"/>
    </row>
    <row r="244" spans="8:11" ht="12.75">
      <c r="H244" s="74"/>
      <c r="I244" s="74"/>
      <c r="J244" s="74"/>
      <c r="K244" s="74"/>
    </row>
    <row r="245" spans="8:11" ht="12.75">
      <c r="H245" s="74"/>
      <c r="I245" s="74"/>
      <c r="J245" s="74"/>
      <c r="K245" s="74"/>
    </row>
    <row r="246" spans="8:11" ht="12.75">
      <c r="H246" s="74"/>
      <c r="I246" s="74"/>
      <c r="J246" s="74"/>
      <c r="K246" s="74"/>
    </row>
    <row r="247" spans="8:11" ht="12.75">
      <c r="H247" s="74"/>
      <c r="I247" s="74"/>
      <c r="J247" s="74"/>
      <c r="K247" s="74"/>
    </row>
    <row r="248" spans="8:11" ht="12.75">
      <c r="H248" s="74"/>
      <c r="I248" s="74"/>
      <c r="J248" s="74"/>
      <c r="K248" s="74"/>
    </row>
    <row r="249" spans="8:11" ht="12.75">
      <c r="H249" s="74"/>
      <c r="I249" s="74"/>
      <c r="J249" s="74"/>
      <c r="K249" s="74"/>
    </row>
    <row r="250" spans="8:11" ht="12.75">
      <c r="H250" s="74"/>
      <c r="I250" s="74"/>
      <c r="J250" s="74"/>
      <c r="K250" s="74"/>
    </row>
    <row r="251" spans="8:11" ht="12.75">
      <c r="H251" s="74"/>
      <c r="I251" s="74"/>
      <c r="J251" s="74"/>
      <c r="K251" s="74"/>
    </row>
    <row r="252" spans="8:11" ht="12.75">
      <c r="H252" s="74"/>
      <c r="I252" s="74"/>
      <c r="J252" s="74"/>
      <c r="K252" s="74"/>
    </row>
    <row r="253" spans="8:11" ht="12.75">
      <c r="H253" s="74"/>
      <c r="I253" s="74"/>
      <c r="J253" s="74"/>
      <c r="K253" s="74"/>
    </row>
    <row r="254" spans="8:11" ht="12.75">
      <c r="H254" s="74"/>
      <c r="I254" s="74"/>
      <c r="J254" s="74"/>
      <c r="K254" s="74"/>
    </row>
    <row r="255" spans="8:11" ht="12.75">
      <c r="H255" s="74"/>
      <c r="I255" s="74"/>
      <c r="J255" s="74"/>
      <c r="K255" s="74"/>
    </row>
    <row r="256" spans="8:11" ht="12.75">
      <c r="H256" s="74"/>
      <c r="I256" s="74"/>
      <c r="J256" s="74"/>
      <c r="K256" s="74"/>
    </row>
    <row r="257" spans="8:11" ht="12.75">
      <c r="H257" s="74"/>
      <c r="I257" s="74"/>
      <c r="J257" s="74"/>
      <c r="K257" s="74"/>
    </row>
    <row r="258" spans="8:11" ht="12.75">
      <c r="H258" s="74"/>
      <c r="I258" s="74"/>
      <c r="J258" s="74"/>
      <c r="K258" s="74"/>
    </row>
    <row r="259" spans="8:11" ht="12.75">
      <c r="H259" s="74"/>
      <c r="I259" s="74"/>
      <c r="J259" s="74"/>
      <c r="K259" s="74"/>
    </row>
    <row r="260" spans="8:11" ht="12.75">
      <c r="H260" s="74"/>
      <c r="I260" s="74"/>
      <c r="J260" s="74"/>
      <c r="K260" s="74"/>
    </row>
    <row r="261" spans="8:11" ht="12.75">
      <c r="H261" s="74"/>
      <c r="I261" s="74"/>
      <c r="J261" s="74"/>
      <c r="K261" s="74"/>
    </row>
    <row r="262" spans="8:11" ht="12.75">
      <c r="H262" s="74"/>
      <c r="I262" s="74"/>
      <c r="J262" s="74"/>
      <c r="K262" s="74"/>
    </row>
    <row r="263" spans="8:11" ht="12.75">
      <c r="H263" s="74"/>
      <c r="I263" s="74"/>
      <c r="J263" s="74"/>
      <c r="K263" s="74"/>
    </row>
    <row r="264" spans="8:11" ht="12.75">
      <c r="H264" s="74"/>
      <c r="I264" s="74"/>
      <c r="J264" s="74"/>
      <c r="K264" s="74"/>
    </row>
    <row r="265" spans="8:11" ht="12.75">
      <c r="H265" s="74"/>
      <c r="I265" s="74"/>
      <c r="J265" s="74"/>
      <c r="K265" s="74"/>
    </row>
    <row r="266" spans="8:11" ht="12.75">
      <c r="H266" s="74"/>
      <c r="I266" s="74"/>
      <c r="J266" s="74"/>
      <c r="K266" s="74"/>
    </row>
    <row r="267" spans="8:11" ht="12.75">
      <c r="H267" s="74"/>
      <c r="I267" s="74"/>
      <c r="J267" s="74"/>
      <c r="K267" s="74"/>
    </row>
    <row r="268" spans="8:11" ht="12.75">
      <c r="H268" s="74"/>
      <c r="I268" s="74"/>
      <c r="J268" s="74"/>
      <c r="K268" s="74"/>
    </row>
    <row r="269" spans="8:11" ht="12.75">
      <c r="H269" s="74"/>
      <c r="I269" s="74"/>
      <c r="J269" s="74"/>
      <c r="K269" s="74"/>
    </row>
    <row r="270" spans="8:11" ht="12.75">
      <c r="H270" s="74"/>
      <c r="I270" s="74"/>
      <c r="J270" s="74"/>
      <c r="K270" s="74"/>
    </row>
    <row r="271" spans="8:11" ht="12.75">
      <c r="H271" s="74"/>
      <c r="I271" s="74"/>
      <c r="J271" s="74"/>
      <c r="K271" s="74"/>
    </row>
    <row r="272" spans="8:11" ht="12.75">
      <c r="H272" s="74"/>
      <c r="I272" s="74"/>
      <c r="J272" s="74"/>
      <c r="K272" s="74"/>
    </row>
    <row r="273" spans="8:11" ht="12.75">
      <c r="H273" s="74"/>
      <c r="I273" s="74"/>
      <c r="J273" s="74"/>
      <c r="K273" s="74"/>
    </row>
    <row r="274" spans="8:11" ht="12.75">
      <c r="H274" s="74"/>
      <c r="I274" s="74"/>
      <c r="J274" s="74"/>
      <c r="K274" s="74"/>
    </row>
    <row r="275" spans="8:11" ht="12.75">
      <c r="H275" s="74"/>
      <c r="I275" s="74"/>
      <c r="J275" s="74"/>
      <c r="K275" s="74"/>
    </row>
    <row r="276" spans="8:11" ht="12.75">
      <c r="H276" s="74"/>
      <c r="I276" s="74"/>
      <c r="J276" s="74"/>
      <c r="K276" s="74"/>
    </row>
    <row r="277" spans="8:11" ht="12.75">
      <c r="H277" s="74"/>
      <c r="I277" s="74"/>
      <c r="J277" s="74"/>
      <c r="K277" s="74"/>
    </row>
    <row r="278" spans="8:11" ht="12.75">
      <c r="H278" s="74"/>
      <c r="I278" s="74"/>
      <c r="J278" s="74"/>
      <c r="K278" s="74"/>
    </row>
    <row r="279" spans="8:11" ht="12.75">
      <c r="H279" s="74"/>
      <c r="I279" s="74"/>
      <c r="J279" s="74"/>
      <c r="K279" s="74"/>
    </row>
    <row r="280" spans="8:11" ht="12.75">
      <c r="H280" s="74"/>
      <c r="I280" s="74"/>
      <c r="J280" s="74"/>
      <c r="K280" s="74"/>
    </row>
    <row r="281" spans="8:11" ht="12.75">
      <c r="H281" s="74"/>
      <c r="I281" s="74"/>
      <c r="J281" s="74"/>
      <c r="K281" s="74"/>
    </row>
    <row r="282" spans="8:11" ht="12.75">
      <c r="H282" s="74"/>
      <c r="I282" s="74"/>
      <c r="J282" s="74"/>
      <c r="K282" s="74"/>
    </row>
    <row r="283" spans="8:11" ht="12.75">
      <c r="H283" s="74"/>
      <c r="I283" s="74"/>
      <c r="J283" s="74"/>
      <c r="K283" s="74"/>
    </row>
    <row r="284" spans="8:11" ht="12.75">
      <c r="H284" s="74"/>
      <c r="I284" s="74"/>
      <c r="J284" s="74"/>
      <c r="K284" s="74"/>
    </row>
    <row r="285" spans="8:11" ht="12.75">
      <c r="H285" s="74"/>
      <c r="I285" s="74"/>
      <c r="J285" s="74"/>
      <c r="K285" s="74"/>
    </row>
    <row r="286" spans="8:11" ht="12.75">
      <c r="H286" s="74"/>
      <c r="I286" s="74"/>
      <c r="J286" s="74"/>
      <c r="K286" s="74"/>
    </row>
    <row r="287" spans="8:11" ht="12.75">
      <c r="H287" s="74"/>
      <c r="I287" s="74"/>
      <c r="J287" s="74"/>
      <c r="K287" s="74"/>
    </row>
    <row r="288" spans="8:11" ht="12.75">
      <c r="H288" s="74"/>
      <c r="I288" s="74"/>
      <c r="J288" s="74"/>
      <c r="K288" s="74"/>
    </row>
    <row r="289" spans="8:11" ht="12.75">
      <c r="H289" s="74"/>
      <c r="I289" s="74"/>
      <c r="J289" s="74"/>
      <c r="K289" s="74"/>
    </row>
    <row r="290" spans="8:11" ht="12.75">
      <c r="H290" s="74"/>
      <c r="I290" s="74"/>
      <c r="J290" s="74"/>
      <c r="K290" s="74"/>
    </row>
    <row r="291" spans="8:11" ht="12.75">
      <c r="H291" s="74"/>
      <c r="I291" s="74"/>
      <c r="J291" s="74"/>
      <c r="K291" s="74"/>
    </row>
    <row r="292" spans="8:11" ht="12.75">
      <c r="H292" s="74"/>
      <c r="I292" s="74"/>
      <c r="J292" s="74"/>
      <c r="K292" s="74"/>
    </row>
    <row r="293" spans="8:11" ht="12.75">
      <c r="H293" s="74"/>
      <c r="I293" s="74"/>
      <c r="J293" s="74"/>
      <c r="K293" s="74"/>
    </row>
    <row r="294" spans="8:11" ht="12.75">
      <c r="H294" s="74"/>
      <c r="I294" s="74"/>
      <c r="J294" s="74"/>
      <c r="K294" s="74"/>
    </row>
    <row r="295" spans="8:11" ht="12.75">
      <c r="H295" s="74"/>
      <c r="I295" s="74"/>
      <c r="J295" s="74"/>
      <c r="K295" s="74"/>
    </row>
    <row r="296" spans="8:11" ht="12.75">
      <c r="H296" s="74"/>
      <c r="I296" s="74"/>
      <c r="J296" s="74"/>
      <c r="K296" s="74"/>
    </row>
    <row r="297" spans="8:11" ht="12.75">
      <c r="H297" s="74"/>
      <c r="I297" s="74"/>
      <c r="J297" s="74"/>
      <c r="K297" s="74"/>
    </row>
    <row r="298" spans="8:11" ht="12.75">
      <c r="H298" s="74"/>
      <c r="I298" s="74"/>
      <c r="J298" s="74"/>
      <c r="K298" s="74"/>
    </row>
    <row r="299" spans="8:11" ht="12.75">
      <c r="H299" s="74"/>
      <c r="I299" s="74"/>
      <c r="J299" s="74"/>
      <c r="K299" s="74"/>
    </row>
    <row r="300" spans="8:11" ht="12.75">
      <c r="H300" s="74"/>
      <c r="I300" s="74"/>
      <c r="J300" s="74"/>
      <c r="K300" s="74"/>
    </row>
    <row r="301" spans="8:11" ht="12.75">
      <c r="H301" s="74"/>
      <c r="I301" s="74"/>
      <c r="J301" s="74"/>
      <c r="K301" s="74"/>
    </row>
    <row r="302" spans="8:11" ht="12.75">
      <c r="H302" s="74"/>
      <c r="I302" s="74"/>
      <c r="J302" s="74"/>
      <c r="K302" s="74"/>
    </row>
    <row r="303" spans="8:11" ht="12.75">
      <c r="H303" s="74"/>
      <c r="I303" s="74"/>
      <c r="J303" s="74"/>
      <c r="K303" s="74"/>
    </row>
    <row r="304" spans="8:11" ht="12.75">
      <c r="H304" s="74"/>
      <c r="I304" s="74"/>
      <c r="J304" s="74"/>
      <c r="K304" s="74"/>
    </row>
    <row r="305" spans="8:11" ht="12.75">
      <c r="H305" s="74"/>
      <c r="I305" s="74"/>
      <c r="J305" s="74"/>
      <c r="K305" s="74"/>
    </row>
    <row r="306" spans="8:11" ht="12.75">
      <c r="H306" s="74"/>
      <c r="I306" s="74"/>
      <c r="J306" s="74"/>
      <c r="K306" s="74"/>
    </row>
    <row r="307" spans="8:11" ht="12.75">
      <c r="H307" s="74"/>
      <c r="I307" s="74"/>
      <c r="J307" s="74"/>
      <c r="K307" s="74"/>
    </row>
    <row r="308" spans="8:11" ht="12.75">
      <c r="H308" s="74"/>
      <c r="I308" s="74"/>
      <c r="J308" s="74"/>
      <c r="K308" s="74"/>
    </row>
    <row r="309" spans="8:11" ht="12.75">
      <c r="H309" s="74"/>
      <c r="I309" s="74"/>
      <c r="J309" s="74"/>
      <c r="K309" s="74"/>
    </row>
    <row r="310" spans="8:11" ht="12.75">
      <c r="H310" s="74"/>
      <c r="I310" s="74"/>
      <c r="J310" s="74"/>
      <c r="K310" s="74"/>
    </row>
    <row r="311" spans="8:11" ht="12.75">
      <c r="H311" s="74"/>
      <c r="I311" s="74"/>
      <c r="J311" s="74"/>
      <c r="K311" s="74"/>
    </row>
    <row r="312" spans="8:11" ht="12.75">
      <c r="H312" s="74"/>
      <c r="I312" s="74"/>
      <c r="J312" s="74"/>
      <c r="K312" s="74"/>
    </row>
    <row r="313" spans="8:11" ht="12.75">
      <c r="H313" s="74"/>
      <c r="I313" s="74"/>
      <c r="J313" s="74"/>
      <c r="K313" s="74"/>
    </row>
    <row r="314" spans="8:11" ht="12.75">
      <c r="H314" s="74"/>
      <c r="I314" s="74"/>
      <c r="J314" s="74"/>
      <c r="K314" s="74"/>
    </row>
    <row r="315" spans="8:11" ht="12.75">
      <c r="H315" s="74"/>
      <c r="I315" s="74"/>
      <c r="J315" s="74"/>
      <c r="K315" s="74"/>
    </row>
    <row r="316" spans="8:11" ht="12.75">
      <c r="H316" s="74"/>
      <c r="I316" s="74"/>
      <c r="J316" s="74"/>
      <c r="K316" s="74"/>
    </row>
    <row r="317" spans="8:11" ht="12.75">
      <c r="H317" s="74"/>
      <c r="I317" s="74"/>
      <c r="J317" s="74"/>
      <c r="K317" s="74"/>
    </row>
    <row r="318" spans="8:11" ht="12.75">
      <c r="H318" s="74"/>
      <c r="I318" s="74"/>
      <c r="J318" s="74"/>
      <c r="K318" s="74"/>
    </row>
    <row r="319" spans="8:11" ht="12.75">
      <c r="H319" s="74"/>
      <c r="I319" s="74"/>
      <c r="J319" s="74"/>
      <c r="K319" s="74"/>
    </row>
    <row r="320" spans="8:11" ht="12.75">
      <c r="H320" s="74"/>
      <c r="I320" s="74"/>
      <c r="J320" s="74"/>
      <c r="K320" s="74"/>
    </row>
    <row r="321" spans="8:11" ht="12.75">
      <c r="H321" s="74"/>
      <c r="I321" s="74"/>
      <c r="J321" s="74"/>
      <c r="K321" s="74"/>
    </row>
    <row r="322" spans="8:11" ht="12.75">
      <c r="H322" s="74"/>
      <c r="I322" s="74"/>
      <c r="J322" s="74"/>
      <c r="K322" s="74"/>
    </row>
    <row r="323" spans="8:11" ht="12.75">
      <c r="H323" s="74"/>
      <c r="I323" s="74"/>
      <c r="J323" s="74"/>
      <c r="K323" s="74"/>
    </row>
    <row r="324" spans="8:11" ht="12.75">
      <c r="H324" s="74"/>
      <c r="I324" s="74"/>
      <c r="J324" s="74"/>
      <c r="K324" s="74"/>
    </row>
    <row r="325" spans="8:11" ht="12.75">
      <c r="H325" s="74"/>
      <c r="I325" s="74"/>
      <c r="J325" s="74"/>
      <c r="K325" s="74"/>
    </row>
    <row r="326" spans="8:11" ht="12.75">
      <c r="H326" s="74"/>
      <c r="I326" s="74"/>
      <c r="J326" s="74"/>
      <c r="K326" s="74"/>
    </row>
    <row r="327" spans="8:11" ht="12.75">
      <c r="H327" s="74"/>
      <c r="I327" s="74"/>
      <c r="J327" s="74"/>
      <c r="K327" s="74"/>
    </row>
    <row r="328" spans="8:11" ht="12.75">
      <c r="H328" s="74"/>
      <c r="I328" s="74"/>
      <c r="J328" s="74"/>
      <c r="K328" s="74"/>
    </row>
    <row r="329" spans="8:11" ht="12.75">
      <c r="H329" s="74"/>
      <c r="I329" s="74"/>
      <c r="J329" s="74"/>
      <c r="K329" s="74"/>
    </row>
    <row r="330" spans="8:11" ht="12.75">
      <c r="H330" s="74"/>
      <c r="I330" s="74"/>
      <c r="J330" s="74"/>
      <c r="K330" s="74"/>
    </row>
    <row r="331" spans="8:11" ht="12.75">
      <c r="H331" s="74"/>
      <c r="I331" s="74"/>
      <c r="J331" s="74"/>
      <c r="K331" s="74"/>
    </row>
    <row r="332" spans="8:11" ht="12.75">
      <c r="H332" s="74"/>
      <c r="I332" s="74"/>
      <c r="J332" s="74"/>
      <c r="K332" s="74"/>
    </row>
    <row r="333" spans="8:11" ht="12.75">
      <c r="H333" s="74"/>
      <c r="I333" s="74"/>
      <c r="J333" s="74"/>
      <c r="K333" s="74"/>
    </row>
    <row r="334" spans="8:11" ht="12.75">
      <c r="H334" s="74"/>
      <c r="I334" s="74"/>
      <c r="J334" s="74"/>
      <c r="K334" s="74"/>
    </row>
    <row r="335" spans="8:11" ht="12.75">
      <c r="H335" s="74"/>
      <c r="I335" s="74"/>
      <c r="J335" s="74"/>
      <c r="K335" s="74"/>
    </row>
    <row r="336" spans="8:11" ht="12.75">
      <c r="H336" s="74"/>
      <c r="I336" s="74"/>
      <c r="J336" s="74"/>
      <c r="K336" s="74"/>
    </row>
    <row r="337" spans="8:11" ht="12.75">
      <c r="H337" s="74"/>
      <c r="I337" s="74"/>
      <c r="J337" s="74"/>
      <c r="K337" s="74"/>
    </row>
    <row r="338" spans="8:11" ht="12.75">
      <c r="H338" s="74"/>
      <c r="I338" s="74"/>
      <c r="J338" s="74"/>
      <c r="K338" s="74"/>
    </row>
    <row r="339" spans="8:11" ht="12.75">
      <c r="H339" s="74"/>
      <c r="I339" s="74"/>
      <c r="J339" s="74"/>
      <c r="K339" s="74"/>
    </row>
    <row r="340" spans="8:11" ht="12.75">
      <c r="H340" s="74"/>
      <c r="I340" s="74"/>
      <c r="J340" s="74"/>
      <c r="K340" s="74"/>
    </row>
    <row r="341" spans="8:11" ht="12.75">
      <c r="H341" s="74"/>
      <c r="I341" s="74"/>
      <c r="J341" s="74"/>
      <c r="K341" s="74"/>
    </row>
    <row r="342" spans="8:11" ht="12.75">
      <c r="H342" s="74"/>
      <c r="I342" s="74"/>
      <c r="J342" s="74"/>
      <c r="K342" s="74"/>
    </row>
    <row r="343" spans="8:11" ht="12.75">
      <c r="H343" s="74"/>
      <c r="I343" s="74"/>
      <c r="J343" s="74"/>
      <c r="K343" s="74"/>
    </row>
    <row r="344" spans="8:11" ht="12.75">
      <c r="H344" s="74"/>
      <c r="I344" s="74"/>
      <c r="J344" s="74"/>
      <c r="K344" s="74"/>
    </row>
    <row r="345" spans="8:11" ht="12.75">
      <c r="H345" s="74"/>
      <c r="I345" s="74"/>
      <c r="J345" s="74"/>
      <c r="K345" s="74"/>
    </row>
    <row r="346" spans="8:11" ht="12.75">
      <c r="H346" s="74"/>
      <c r="I346" s="74"/>
      <c r="J346" s="74"/>
      <c r="K346" s="74"/>
    </row>
    <row r="347" spans="8:11" ht="12.75">
      <c r="H347" s="74"/>
      <c r="I347" s="74"/>
      <c r="J347" s="74"/>
      <c r="K347" s="74"/>
    </row>
    <row r="348" spans="8:11" ht="12.75">
      <c r="H348" s="74"/>
      <c r="I348" s="74"/>
      <c r="J348" s="74"/>
      <c r="K348" s="74"/>
    </row>
    <row r="349" spans="8:11" ht="12.75">
      <c r="H349" s="74"/>
      <c r="I349" s="74"/>
      <c r="J349" s="74"/>
      <c r="K349" s="74"/>
    </row>
    <row r="350" spans="8:11" ht="12.75">
      <c r="H350" s="74"/>
      <c r="I350" s="74"/>
      <c r="J350" s="74"/>
      <c r="K350" s="74"/>
    </row>
    <row r="351" spans="8:11" ht="12.75">
      <c r="H351" s="74"/>
      <c r="I351" s="74"/>
      <c r="J351" s="74"/>
      <c r="K351" s="74"/>
    </row>
    <row r="352" spans="8:11" ht="12.75">
      <c r="H352" s="74"/>
      <c r="I352" s="74"/>
      <c r="J352" s="74"/>
      <c r="K352" s="74"/>
    </row>
    <row r="353" spans="8:11" ht="12.75">
      <c r="H353" s="74"/>
      <c r="I353" s="74"/>
      <c r="J353" s="74"/>
      <c r="K353" s="74"/>
    </row>
    <row r="354" spans="8:11" ht="12.75">
      <c r="H354" s="74"/>
      <c r="I354" s="74"/>
      <c r="J354" s="74"/>
      <c r="K354" s="74"/>
    </row>
    <row r="355" spans="8:11" ht="12.75">
      <c r="H355" s="74"/>
      <c r="I355" s="74"/>
      <c r="J355" s="74"/>
      <c r="K355" s="74"/>
    </row>
    <row r="356" spans="8:11" ht="12.75">
      <c r="H356" s="74"/>
      <c r="I356" s="74"/>
      <c r="J356" s="74"/>
      <c r="K356" s="74"/>
    </row>
    <row r="357" spans="8:11" ht="12.75">
      <c r="H357" s="74"/>
      <c r="I357" s="74"/>
      <c r="J357" s="74"/>
      <c r="K357" s="74"/>
    </row>
    <row r="358" spans="8:11" ht="12.75">
      <c r="H358" s="74"/>
      <c r="I358" s="74"/>
      <c r="J358" s="74"/>
      <c r="K358" s="74"/>
    </row>
    <row r="359" spans="8:11" ht="12.75">
      <c r="H359" s="74"/>
      <c r="I359" s="74"/>
      <c r="J359" s="74"/>
      <c r="K359" s="74"/>
    </row>
    <row r="360" spans="8:11" ht="12.75">
      <c r="H360" s="74"/>
      <c r="I360" s="74"/>
      <c r="J360" s="74"/>
      <c r="K360" s="74"/>
    </row>
    <row r="361" spans="8:11" ht="12.75">
      <c r="H361" s="74"/>
      <c r="I361" s="74"/>
      <c r="J361" s="74"/>
      <c r="K361" s="74"/>
    </row>
    <row r="362" spans="8:11" ht="12.75">
      <c r="H362" s="74"/>
      <c r="I362" s="74"/>
      <c r="J362" s="74"/>
      <c r="K362" s="74"/>
    </row>
    <row r="363" spans="8:11" ht="12.75">
      <c r="H363" s="74"/>
      <c r="I363" s="74"/>
      <c r="J363" s="74"/>
      <c r="K363" s="74"/>
    </row>
    <row r="364" spans="8:11" ht="12.75">
      <c r="H364" s="74"/>
      <c r="I364" s="74"/>
      <c r="J364" s="74"/>
      <c r="K364" s="74"/>
    </row>
    <row r="365" spans="8:11" ht="12.75">
      <c r="H365" s="74"/>
      <c r="I365" s="74"/>
      <c r="J365" s="74"/>
      <c r="K365" s="74"/>
    </row>
    <row r="366" spans="8:11" ht="12.75">
      <c r="H366" s="74"/>
      <c r="I366" s="74"/>
      <c r="J366" s="74"/>
      <c r="K366" s="74"/>
    </row>
    <row r="367" spans="8:11" ht="12.75">
      <c r="H367" s="74"/>
      <c r="I367" s="74"/>
      <c r="J367" s="74"/>
      <c r="K367" s="74"/>
    </row>
    <row r="368" spans="8:11" ht="12.75">
      <c r="H368" s="74"/>
      <c r="I368" s="74"/>
      <c r="J368" s="74"/>
      <c r="K368" s="74"/>
    </row>
    <row r="369" spans="8:11" ht="12.75">
      <c r="H369" s="74"/>
      <c r="I369" s="74"/>
      <c r="J369" s="74"/>
      <c r="K369" s="74"/>
    </row>
    <row r="370" spans="8:11" ht="12.75">
      <c r="H370" s="74"/>
      <c r="I370" s="74"/>
      <c r="J370" s="74"/>
      <c r="K370" s="74"/>
    </row>
    <row r="371" spans="8:11" ht="12.75">
      <c r="H371" s="74"/>
      <c r="I371" s="74"/>
      <c r="J371" s="74"/>
      <c r="K371" s="74"/>
    </row>
    <row r="372" spans="8:11" ht="12.75">
      <c r="H372" s="74"/>
      <c r="I372" s="74"/>
      <c r="J372" s="74"/>
      <c r="K372" s="74"/>
    </row>
    <row r="373" spans="8:11" ht="12.75">
      <c r="H373" s="74"/>
      <c r="I373" s="74"/>
      <c r="J373" s="74"/>
      <c r="K373" s="74"/>
    </row>
    <row r="374" spans="8:11" ht="12.75">
      <c r="H374" s="74"/>
      <c r="I374" s="74"/>
      <c r="J374" s="74"/>
      <c r="K374" s="74"/>
    </row>
    <row r="375" spans="8:11" ht="12.75">
      <c r="H375" s="74"/>
      <c r="I375" s="74"/>
      <c r="J375" s="74"/>
      <c r="K375" s="74"/>
    </row>
    <row r="376" spans="8:11" ht="12.75">
      <c r="H376" s="74"/>
      <c r="I376" s="74"/>
      <c r="J376" s="74"/>
      <c r="K376" s="74"/>
    </row>
    <row r="377" spans="8:11" ht="12.75">
      <c r="H377" s="74"/>
      <c r="I377" s="74"/>
      <c r="J377" s="74"/>
      <c r="K377" s="74"/>
    </row>
    <row r="378" spans="8:11" ht="12.75">
      <c r="H378" s="74"/>
      <c r="I378" s="74"/>
      <c r="J378" s="74"/>
      <c r="K378" s="74"/>
    </row>
    <row r="379" spans="8:11" ht="12.75">
      <c r="H379" s="74"/>
      <c r="I379" s="74"/>
      <c r="J379" s="74"/>
      <c r="K379" s="74"/>
    </row>
    <row r="380" spans="8:11" ht="12.75">
      <c r="H380" s="74"/>
      <c r="I380" s="74"/>
      <c r="J380" s="74"/>
      <c r="K380" s="74"/>
    </row>
    <row r="381" spans="8:11" ht="12.75">
      <c r="H381" s="74"/>
      <c r="I381" s="74"/>
      <c r="J381" s="74"/>
      <c r="K381" s="74"/>
    </row>
    <row r="382" spans="8:11" ht="12.75">
      <c r="H382" s="74"/>
      <c r="I382" s="74"/>
      <c r="J382" s="74"/>
      <c r="K382" s="74"/>
    </row>
    <row r="383" spans="8:11" ht="12.75">
      <c r="H383" s="74"/>
      <c r="I383" s="74"/>
      <c r="J383" s="74"/>
      <c r="K383" s="74"/>
    </row>
    <row r="384" spans="8:11" ht="12.75">
      <c r="H384" s="74"/>
      <c r="I384" s="74"/>
      <c r="J384" s="74"/>
      <c r="K384" s="74"/>
    </row>
    <row r="385" spans="8:11" ht="12.75">
      <c r="H385" s="74"/>
      <c r="I385" s="74"/>
      <c r="J385" s="74"/>
      <c r="K385" s="74"/>
    </row>
    <row r="386" spans="8:11" ht="12.75">
      <c r="H386" s="74"/>
      <c r="I386" s="74"/>
      <c r="J386" s="74"/>
      <c r="K386" s="74"/>
    </row>
    <row r="387" spans="8:11" ht="12.75">
      <c r="H387" s="74"/>
      <c r="I387" s="74"/>
      <c r="J387" s="74"/>
      <c r="K387" s="74"/>
    </row>
    <row r="388" spans="8:11" ht="12.75">
      <c r="H388" s="74"/>
      <c r="I388" s="74"/>
      <c r="J388" s="74"/>
      <c r="K388" s="74"/>
    </row>
    <row r="389" spans="8:11" ht="12.75">
      <c r="H389" s="74"/>
      <c r="I389" s="74"/>
      <c r="J389" s="74"/>
      <c r="K389" s="74"/>
    </row>
    <row r="390" spans="8:11" ht="12.75">
      <c r="H390" s="74"/>
      <c r="I390" s="74"/>
      <c r="J390" s="74"/>
      <c r="K390" s="74"/>
    </row>
    <row r="391" spans="8:11" ht="12.75">
      <c r="H391" s="74"/>
      <c r="I391" s="74"/>
      <c r="J391" s="74"/>
      <c r="K391" s="74"/>
    </row>
    <row r="392" spans="8:11" ht="12.75">
      <c r="H392" s="74"/>
      <c r="I392" s="74"/>
      <c r="J392" s="74"/>
      <c r="K392" s="74"/>
    </row>
    <row r="393" spans="8:11" ht="12.75">
      <c r="H393" s="74"/>
      <c r="I393" s="74"/>
      <c r="J393" s="74"/>
      <c r="K393" s="74"/>
    </row>
    <row r="394" spans="8:11" ht="12.75">
      <c r="H394" s="74"/>
      <c r="I394" s="74"/>
      <c r="J394" s="74"/>
      <c r="K394" s="74"/>
    </row>
    <row r="395" spans="8:11" ht="12.75">
      <c r="H395" s="74"/>
      <c r="I395" s="74"/>
      <c r="J395" s="74"/>
      <c r="K395" s="74"/>
    </row>
    <row r="396" spans="8:11" ht="12.75">
      <c r="H396" s="74"/>
      <c r="I396" s="74"/>
      <c r="J396" s="74"/>
      <c r="K396" s="74"/>
    </row>
    <row r="397" spans="8:11" ht="12.75">
      <c r="H397" s="74"/>
      <c r="I397" s="74"/>
      <c r="J397" s="74"/>
      <c r="K397" s="74"/>
    </row>
    <row r="398" spans="8:11" ht="12.75">
      <c r="H398" s="74"/>
      <c r="I398" s="74"/>
      <c r="J398" s="74"/>
      <c r="K398" s="74"/>
    </row>
    <row r="399" spans="8:11" ht="12.75">
      <c r="H399" s="74"/>
      <c r="I399" s="74"/>
      <c r="J399" s="74"/>
      <c r="K399" s="74"/>
    </row>
    <row r="400" spans="8:11" ht="12.75">
      <c r="H400" s="74"/>
      <c r="I400" s="74"/>
      <c r="J400" s="74"/>
      <c r="K400" s="74"/>
    </row>
    <row r="401" spans="8:11" ht="12.75">
      <c r="H401" s="74"/>
      <c r="I401" s="74"/>
      <c r="J401" s="74"/>
      <c r="K401" s="74"/>
    </row>
    <row r="402" spans="8:11" ht="12.75">
      <c r="H402" s="74"/>
      <c r="I402" s="74"/>
      <c r="J402" s="74"/>
      <c r="K402" s="74"/>
    </row>
    <row r="403" spans="8:11" ht="12.75">
      <c r="H403" s="74"/>
      <c r="I403" s="74"/>
      <c r="J403" s="74"/>
      <c r="K403" s="74"/>
    </row>
    <row r="404" spans="8:11" ht="12.75">
      <c r="H404" s="74"/>
      <c r="I404" s="74"/>
      <c r="J404" s="74"/>
      <c r="K404" s="74"/>
    </row>
    <row r="405" spans="8:11" ht="12.75">
      <c r="H405" s="74"/>
      <c r="I405" s="74"/>
      <c r="J405" s="74"/>
      <c r="K405" s="74"/>
    </row>
    <row r="406" spans="8:11" ht="12.75">
      <c r="H406" s="74"/>
      <c r="I406" s="74"/>
      <c r="J406" s="74"/>
      <c r="K406" s="74"/>
    </row>
    <row r="407" spans="8:11" ht="12.75">
      <c r="H407" s="74"/>
      <c r="I407" s="74"/>
      <c r="J407" s="74"/>
      <c r="K407" s="74"/>
    </row>
    <row r="408" spans="8:11" ht="12.75">
      <c r="H408" s="74"/>
      <c r="I408" s="74"/>
      <c r="J408" s="74"/>
      <c r="K408" s="74"/>
    </row>
    <row r="409" spans="8:11" ht="12.75">
      <c r="H409" s="74"/>
      <c r="I409" s="74"/>
      <c r="J409" s="74"/>
      <c r="K409" s="74"/>
    </row>
    <row r="410" spans="8:11" ht="12.75">
      <c r="H410" s="74"/>
      <c r="I410" s="74"/>
      <c r="J410" s="74"/>
      <c r="K410" s="74"/>
    </row>
    <row r="411" spans="8:11" ht="12.75">
      <c r="H411" s="74"/>
      <c r="I411" s="74"/>
      <c r="J411" s="74"/>
      <c r="K411" s="74"/>
    </row>
    <row r="412" spans="8:11" ht="12.75">
      <c r="H412" s="74"/>
      <c r="I412" s="74"/>
      <c r="J412" s="74"/>
      <c r="K412" s="74"/>
    </row>
    <row r="413" spans="8:11" ht="12.75">
      <c r="H413" s="74"/>
      <c r="I413" s="74"/>
      <c r="J413" s="74"/>
      <c r="K413" s="74"/>
    </row>
    <row r="414" spans="8:11" ht="12.75">
      <c r="H414" s="74"/>
      <c r="I414" s="74"/>
      <c r="J414" s="74"/>
      <c r="K414" s="74"/>
    </row>
    <row r="415" spans="8:11" ht="12.75">
      <c r="H415" s="74"/>
      <c r="I415" s="74"/>
      <c r="J415" s="74"/>
      <c r="K415" s="74"/>
    </row>
    <row r="416" spans="8:11" ht="12.75">
      <c r="H416" s="74"/>
      <c r="I416" s="74"/>
      <c r="J416" s="74"/>
      <c r="K416" s="74"/>
    </row>
    <row r="417" spans="8:11" ht="12.75">
      <c r="H417" s="74"/>
      <c r="I417" s="74"/>
      <c r="J417" s="74"/>
      <c r="K417" s="74"/>
    </row>
    <row r="418" spans="8:11" ht="12.75">
      <c r="H418" s="74"/>
      <c r="I418" s="74"/>
      <c r="J418" s="74"/>
      <c r="K418" s="74"/>
    </row>
    <row r="419" spans="8:11" ht="12.75">
      <c r="H419" s="74"/>
      <c r="I419" s="74"/>
      <c r="J419" s="74"/>
      <c r="K419" s="74"/>
    </row>
    <row r="420" spans="8:11" ht="12.75">
      <c r="H420" s="74"/>
      <c r="I420" s="74"/>
      <c r="J420" s="74"/>
      <c r="K420" s="74"/>
    </row>
    <row r="421" spans="8:11" ht="12.75">
      <c r="H421" s="74"/>
      <c r="I421" s="74"/>
      <c r="J421" s="74"/>
      <c r="K421" s="74"/>
    </row>
    <row r="422" spans="8:11" ht="12.75">
      <c r="H422" s="74"/>
      <c r="I422" s="74"/>
      <c r="J422" s="74"/>
      <c r="K422" s="74"/>
    </row>
    <row r="423" spans="8:11" ht="12.75">
      <c r="H423" s="74"/>
      <c r="I423" s="74"/>
      <c r="J423" s="74"/>
      <c r="K423" s="74"/>
    </row>
    <row r="424" spans="8:11" ht="12.75">
      <c r="H424" s="74"/>
      <c r="I424" s="74"/>
      <c r="J424" s="74"/>
      <c r="K424" s="74"/>
    </row>
    <row r="425" spans="8:11" ht="12.75">
      <c r="H425" s="74"/>
      <c r="I425" s="74"/>
      <c r="J425" s="74"/>
      <c r="K425" s="74"/>
    </row>
    <row r="426" spans="8:11" ht="12.75">
      <c r="H426" s="74"/>
      <c r="I426" s="74"/>
      <c r="J426" s="74"/>
      <c r="K426" s="74"/>
    </row>
    <row r="427" spans="8:11" ht="12.75">
      <c r="H427" s="74"/>
      <c r="I427" s="74"/>
      <c r="J427" s="74"/>
      <c r="K427" s="74"/>
    </row>
    <row r="428" spans="8:11" ht="12.75">
      <c r="H428" s="74"/>
      <c r="I428" s="74"/>
      <c r="J428" s="74"/>
      <c r="K428" s="74"/>
    </row>
    <row r="429" spans="8:11" ht="12.75">
      <c r="H429" s="74"/>
      <c r="I429" s="74"/>
      <c r="J429" s="74"/>
      <c r="K429" s="74"/>
    </row>
    <row r="430" spans="8:11" ht="12.75">
      <c r="H430" s="74"/>
      <c r="I430" s="74"/>
      <c r="J430" s="74"/>
      <c r="K430" s="74"/>
    </row>
    <row r="431" spans="8:11" ht="12.75">
      <c r="H431" s="74"/>
      <c r="I431" s="74"/>
      <c r="J431" s="74"/>
      <c r="K431" s="74"/>
    </row>
    <row r="432" spans="8:11" ht="12.75">
      <c r="H432" s="74"/>
      <c r="I432" s="74"/>
      <c r="J432" s="74"/>
      <c r="K432" s="74"/>
    </row>
    <row r="433" spans="8:11" ht="12.75">
      <c r="H433" s="74"/>
      <c r="I433" s="74"/>
      <c r="J433" s="74"/>
      <c r="K433" s="74"/>
    </row>
    <row r="434" spans="8:11" ht="12.75">
      <c r="H434" s="74"/>
      <c r="I434" s="74"/>
      <c r="J434" s="74"/>
      <c r="K434" s="74"/>
    </row>
    <row r="435" spans="8:11" ht="12.75">
      <c r="H435" s="74"/>
      <c r="I435" s="74"/>
      <c r="J435" s="74"/>
      <c r="K435" s="74"/>
    </row>
    <row r="436" spans="8:11" ht="12.75">
      <c r="H436" s="74"/>
      <c r="I436" s="74"/>
      <c r="J436" s="74"/>
      <c r="K436" s="74"/>
    </row>
    <row r="437" spans="8:11" ht="12.75">
      <c r="H437" s="74"/>
      <c r="I437" s="74"/>
      <c r="J437" s="74"/>
      <c r="K437" s="74"/>
    </row>
    <row r="438" spans="8:11" ht="12.75">
      <c r="H438" s="74"/>
      <c r="I438" s="74"/>
      <c r="J438" s="74"/>
      <c r="K438" s="74"/>
    </row>
    <row r="439" spans="8:11" ht="12.75">
      <c r="H439" s="74"/>
      <c r="I439" s="74"/>
      <c r="J439" s="74"/>
      <c r="K439" s="74"/>
    </row>
    <row r="440" spans="8:11" ht="12.75">
      <c r="H440" s="74"/>
      <c r="I440" s="74"/>
      <c r="J440" s="74"/>
      <c r="K440" s="74"/>
    </row>
    <row r="441" spans="8:11" ht="12.75">
      <c r="H441" s="74"/>
      <c r="I441" s="74"/>
      <c r="J441" s="74"/>
      <c r="K441" s="74"/>
    </row>
    <row r="442" spans="8:11" ht="12.75">
      <c r="H442" s="74"/>
      <c r="I442" s="74"/>
      <c r="J442" s="74"/>
      <c r="K442" s="74"/>
    </row>
    <row r="443" spans="8:11" ht="12.75">
      <c r="H443" s="74"/>
      <c r="I443" s="74"/>
      <c r="J443" s="74"/>
      <c r="K443" s="74"/>
    </row>
    <row r="444" spans="8:11" ht="12.75">
      <c r="H444" s="74"/>
      <c r="I444" s="74"/>
      <c r="J444" s="74"/>
      <c r="K444" s="74"/>
    </row>
    <row r="445" spans="8:11" ht="12.75">
      <c r="H445" s="74"/>
      <c r="I445" s="74"/>
      <c r="J445" s="74"/>
      <c r="K445" s="74"/>
    </row>
    <row r="446" spans="8:11" ht="12.75">
      <c r="H446" s="74"/>
      <c r="I446" s="74"/>
      <c r="J446" s="74"/>
      <c r="K446" s="74"/>
    </row>
    <row r="447" spans="8:11" ht="12.75">
      <c r="H447" s="74"/>
      <c r="I447" s="74"/>
      <c r="J447" s="74"/>
      <c r="K447" s="74"/>
    </row>
    <row r="448" spans="8:11" ht="12.75">
      <c r="H448" s="74"/>
      <c r="I448" s="74"/>
      <c r="J448" s="74"/>
      <c r="K448" s="74"/>
    </row>
  </sheetData>
  <sheetProtection/>
  <mergeCells count="11">
    <mergeCell ref="A136:B136"/>
    <mergeCell ref="A126:B126"/>
    <mergeCell ref="A65:B65"/>
    <mergeCell ref="A75:B75"/>
    <mergeCell ref="A76:B76"/>
    <mergeCell ref="A3:A4"/>
    <mergeCell ref="A1:F1"/>
    <mergeCell ref="A2:F2"/>
    <mergeCell ref="B3:B4"/>
    <mergeCell ref="C3:C4"/>
    <mergeCell ref="D3:D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Kazna8</dc:creator>
  <cp:keywords/>
  <dc:description/>
  <cp:lastModifiedBy>Пользователь Windows</cp:lastModifiedBy>
  <cp:lastPrinted>2014-02-13T05:07:52Z</cp:lastPrinted>
  <dcterms:created xsi:type="dcterms:W3CDTF">2010-02-01T13:08:46Z</dcterms:created>
  <dcterms:modified xsi:type="dcterms:W3CDTF">2019-10-16T06:29:59Z</dcterms:modified>
  <cp:category/>
  <cp:version/>
  <cp:contentType/>
  <cp:contentStatus/>
</cp:coreProperties>
</file>