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<sst xmlns="http://schemas.openxmlformats.org/spreadsheetml/2006/main" count="335" uniqueCount="121">
  <si>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</si>
  <si>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</si>
  <si>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</si>
  <si>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</si>
  <si>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</si>
  <si>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</si>
  <si>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</si>
  <si>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</si>
  <si>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</si>
  <si>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</si>
  <si>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</si>
  <si>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</si>
  <si>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</si>
  <si>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</si>
  <si>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</si>
  <si>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</si>
  <si>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</si>
  <si>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</si>
  <si>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</si>
  <si>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</si>
  <si>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</si>
  <si>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</si>
  <si>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</si>
  <si>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</si>
  <si>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</si>
  <si>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</si>
  <si>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</si>
  <si>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</si>
  <si>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</si>
  <si>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</si>
  <si>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</si>
  <si>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</si>
  <si>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</si>
  <si>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</si>
  <si>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</si>
  <si>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</si>
  <si>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</si>
  <si>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</si>
  <si>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</si>
  <si>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</si>
  <si>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</si>
  <si>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</si>
  <si>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</si>
  <si>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</si>
  <si>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</si>
  <si>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</si>
  <si>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</si>
  <si>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</si>
  <si>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</si>
  <si>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</si>
  <si>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</si>
  <si>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</si>
  <si>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</si>
  <si>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</si>
  <si>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</si>
  <si>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</si>
  <si>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</si>
  <si>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</si>
  <si>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</si>
  <si>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</si>
  <si>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</si>
  <si>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</si>
  <si>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</si>
  <si>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Доходы от продажи имущества</t>
  </si>
  <si>
    <t>366 111 05 013 01 0000 120</t>
  </si>
  <si>
    <t>к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</si>
  <si>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</si>
  <si>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</si>
  <si>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</si>
  <si>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</si>
  <si>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</si>
  <si>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</si>
  <si>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</si>
  <si>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</si>
  <si>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</si>
  <si>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</si>
  <si>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</si>
  <si>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Доходы от компенсации затрат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</si>
  <si>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</si>
  <si>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</si>
  <si>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</si>
  <si>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</si>
  <si>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</si>
  <si>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000 113 01 995 05 0000 130</t>
  </si>
  <si>
    <t>000 113 01 990 05 0000 130</t>
  </si>
  <si>
    <t>Доходы от платных услуг</t>
  </si>
  <si>
    <t>000 113 02 990 05 0000 130</t>
  </si>
  <si>
    <t>182 106 06 033 00 0000 110</t>
  </si>
  <si>
    <t>Земельный налог юридич. лиц</t>
  </si>
  <si>
    <t>182 106 06 043 00 0000 110</t>
  </si>
  <si>
    <t>366 111 09 045 13 0000 120</t>
  </si>
  <si>
    <t>Прочие поступления от использования имущества</t>
  </si>
  <si>
    <t>000 109 00 000 00 0000 110</t>
  </si>
  <si>
    <t xml:space="preserve">Прочие налоговые доходы </t>
  </si>
  <si>
    <t>182 105 04 020 02 0000 110</t>
  </si>
  <si>
    <t>Налог, взимаемый в связи с применением патентной системы н/о</t>
  </si>
  <si>
    <t>001 113 02 995 13 0000 130</t>
  </si>
  <si>
    <t>2 02 01001 10 0000 151</t>
  </si>
  <si>
    <t>2 02 03015 10 0000 151</t>
  </si>
  <si>
    <t>2 02 04999 10 0000 151</t>
  </si>
  <si>
    <t>182 105 01 000 01 0000 110</t>
  </si>
  <si>
    <t>УСН</t>
  </si>
  <si>
    <t>2 02 15000 00 0000 151</t>
  </si>
  <si>
    <t>2 02 20000 00 0000 151</t>
  </si>
  <si>
    <t>2 02 30000 00 0000 151</t>
  </si>
  <si>
    <t>2 02 40000 05 0000 151</t>
  </si>
  <si>
    <t>2 19 60010 05 0000 151</t>
  </si>
  <si>
    <t xml:space="preserve">УСН </t>
  </si>
  <si>
    <t>% исполнения к плану года</t>
  </si>
  <si>
    <t>000 117 01 000 10 0000 180</t>
  </si>
  <si>
    <t>2 07 05030 10 0000 151</t>
  </si>
  <si>
    <t>Прочие МБТ бюджетам поселении</t>
  </si>
  <si>
    <t>план МФ на 2021 год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</si>
  <si>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2021 год</t>
    </r>
  </si>
  <si>
    <t>план на 2021 г</t>
  </si>
  <si>
    <t>уточненный план на 2021 г</t>
  </si>
  <si>
    <t>об исполнении бюджетов поселений на 1 июня 2021 г.</t>
  </si>
  <si>
    <t>исполнено на 01 июня</t>
  </si>
  <si>
    <t>на 01 июня 2021 года</t>
  </si>
  <si>
    <t>на 1 июня 2021 года</t>
  </si>
  <si>
    <t>исполнено на 1 июня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</si>
</sst>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2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3"/>
      <name val="Arial Cyr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4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6" xfId="0" applyNumberFormat="1" applyFont="1" applyFill="1" applyBorder="1" applyAlignment="1">
      <alignment/>
    </xf>
    <xf numFmtId="174" fontId="2" fillId="0" borderId="16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left" wrapText="1"/>
    </xf>
    <xf numFmtId="172" fontId="5" fillId="0" borderId="13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174" fontId="17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Kazna8\Documents\&#1057;&#1074;&#1086;&#1076;&#1082;&#1080;%202021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21"/>
      <sheetName val="консолидированный 01.03.2021"/>
      <sheetName val="консолидированный 01.04.2021"/>
      <sheetName val="консолидированный 01.05.2021"/>
      <sheetName val="консолидированный 01.06.2021"/>
      <sheetName val="районный 01.02.2021"/>
      <sheetName val="районный 01.03.2021"/>
      <sheetName val="районный 01.04.2021"/>
      <sheetName val="районный 01.05.2021"/>
      <sheetName val="районный 01.06.2021"/>
      <sheetName val="поселения 01.02.2021 "/>
      <sheetName val="поселения 01.03.2021"/>
      <sheetName val="поселения 01.04.2021"/>
      <sheetName val="поселения 01.05.2021"/>
      <sheetName val="поселения 01.06.20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8"/>
  <sheetViews>
    <sheetView tabSelected="1" zoomScaleSheetLayoutView="100" zoomScalePageLayoutView="0" workbookViewId="0" topLeftCell="A1">
      <selection activeCell="K35" sqref="K35"/>
    </sheetView>
  </sheetViews>
  <sheetFormatPr defaultColWidth="9.00390625" defaultRowHeight="12.75" outlineLevelRow="1" outlineLevelCol="1"/>
  <cols>
    <col min="1" max="1" width="28.875" style="44" customWidth="1"/>
    <col min="2" max="2" width="34.125" style="44" customWidth="1"/>
    <col min="3" max="3" width="14.00390625" style="44" customWidth="1" outlineLevel="1"/>
    <col min="4" max="4" width="15.00390625" style="44" customWidth="1" outlineLevel="1"/>
    <col min="5" max="5" width="14.25390625" style="44" customWidth="1"/>
    <col min="6" max="6" width="15.375" style="44" customWidth="1"/>
    <col min="7" max="7" width="16.625" style="44" customWidth="1"/>
    <col min="8" max="16384" width="9.125" style="44" customWidth="1"/>
  </cols>
  <sheetData>
    <row r="1" spans="1:7" ht="17.25" customHeight="1">
      <c r="A1" s="100" t="s">
        <v>0</v>
      </c>
      <c r="B1" s="100"/>
      <c r="C1" s="100"/>
      <c r="D1" s="100"/>
      <c r="E1" s="100"/>
      <c r="F1" s="100"/>
      <c r="G1" s="100"/>
    </row>
    <row r="2" spans="1:7" ht="15.75">
      <c r="A2" s="100" t="s">
        <v>1</v>
      </c>
      <c r="B2" s="100"/>
      <c r="C2" s="100"/>
      <c r="D2" s="100"/>
      <c r="E2" s="100"/>
      <c r="F2" s="100"/>
      <c r="G2" s="100"/>
    </row>
    <row r="3" spans="1:7" ht="15.75">
      <c r="A3" s="100" t="s">
        <v>119</v>
      </c>
      <c r="B3" s="100"/>
      <c r="C3" s="100"/>
      <c r="D3" s="100"/>
      <c r="E3" s="100"/>
      <c r="F3" s="100"/>
      <c r="G3" s="100"/>
    </row>
    <row r="4" spans="1:7" ht="87" customHeight="1">
      <c r="A4" s="35" t="s">
        <v>2</v>
      </c>
      <c r="B4" s="36" t="s">
        <v>3</v>
      </c>
      <c r="C4" s="87" t="s">
        <v>112</v>
      </c>
      <c r="D4" s="37" t="s">
        <v>113</v>
      </c>
      <c r="E4" s="37" t="s">
        <v>120</v>
      </c>
      <c r="F4" s="37" t="s">
        <v>55</v>
      </c>
      <c r="G4" s="37" t="s">
        <v>61</v>
      </c>
    </row>
    <row r="5" spans="1:7" ht="15.75" outlineLevel="1">
      <c r="A5" s="38" t="s">
        <v>4</v>
      </c>
      <c r="B5" s="43" t="s">
        <v>5</v>
      </c>
      <c r="C5" s="71">
        <v>156998.3</v>
      </c>
      <c r="D5" s="71">
        <v>157006.8</v>
      </c>
      <c r="E5" s="71">
        <v>63116.6</v>
      </c>
      <c r="F5" s="81">
        <f>E5/C5</f>
        <v>0.40202091360224923</v>
      </c>
      <c r="G5" s="81">
        <f>E5/D5</f>
        <v>0.4019991490814411</v>
      </c>
    </row>
    <row r="6" spans="1:7" ht="15.75" outlineLevel="1">
      <c r="A6" s="38" t="s">
        <v>68</v>
      </c>
      <c r="B6" s="43" t="s">
        <v>69</v>
      </c>
      <c r="C6" s="71">
        <v>11760.5</v>
      </c>
      <c r="D6" s="71">
        <v>11760.5</v>
      </c>
      <c r="E6" s="71">
        <v>4857.8</v>
      </c>
      <c r="F6" s="81">
        <f>E6/C6</f>
        <v>0.4130606691892352</v>
      </c>
      <c r="G6" s="81">
        <f>E6/D6</f>
        <v>0.4130606691892352</v>
      </c>
    </row>
    <row r="7" spans="1:7" ht="15.75" outlineLevel="1">
      <c r="A7" s="38" t="s">
        <v>6</v>
      </c>
      <c r="B7" s="43" t="s">
        <v>7</v>
      </c>
      <c r="C7" s="71">
        <v>1048.6</v>
      </c>
      <c r="D7" s="71">
        <v>1048.6</v>
      </c>
      <c r="E7" s="71">
        <v>1186.7</v>
      </c>
      <c r="F7" s="81">
        <f>E7/C7</f>
        <v>1.131699408735457</v>
      </c>
      <c r="G7" s="81">
        <f>E7/D7</f>
        <v>1.131699408735457</v>
      </c>
    </row>
    <row r="8" spans="1:7" ht="15.75" outlineLevel="1">
      <c r="A8" s="38" t="s">
        <v>100</v>
      </c>
      <c r="B8" s="43" t="s">
        <v>107</v>
      </c>
      <c r="C8" s="71">
        <v>6196</v>
      </c>
      <c r="D8" s="71">
        <v>6196</v>
      </c>
      <c r="E8" s="71">
        <v>4096.4</v>
      </c>
      <c r="F8" s="81">
        <f>E8/C8</f>
        <v>0.661136216914138</v>
      </c>
      <c r="G8" s="81">
        <f>E8/D8</f>
        <v>0.661136216914138</v>
      </c>
    </row>
    <row r="9" spans="1:7" ht="15.75" outlineLevel="1">
      <c r="A9" s="38" t="s">
        <v>8</v>
      </c>
      <c r="B9" s="43" t="s">
        <v>9</v>
      </c>
      <c r="C9" s="71">
        <v>16</v>
      </c>
      <c r="D9" s="71">
        <v>16</v>
      </c>
      <c r="E9" s="71">
        <v>61.1</v>
      </c>
      <c r="F9" s="70" t="s">
        <v>14</v>
      </c>
      <c r="G9" s="70" t="s">
        <v>14</v>
      </c>
    </row>
    <row r="10" spans="1:7" ht="47.25" outlineLevel="1">
      <c r="A10" s="38" t="s">
        <v>94</v>
      </c>
      <c r="B10" s="43" t="s">
        <v>95</v>
      </c>
      <c r="C10" s="71">
        <v>1594.1</v>
      </c>
      <c r="D10" s="71">
        <v>1594.1</v>
      </c>
      <c r="E10" s="40">
        <v>708.3</v>
      </c>
      <c r="F10" s="81">
        <f>E10/C10</f>
        <v>0.44432595194780755</v>
      </c>
      <c r="G10" s="81">
        <f>E10/D10</f>
        <v>0.44432595194780755</v>
      </c>
    </row>
    <row r="11" spans="1:7" ht="15.75" outlineLevel="1">
      <c r="A11" s="38" t="s">
        <v>10</v>
      </c>
      <c r="B11" s="43" t="s">
        <v>60</v>
      </c>
      <c r="C11" s="71">
        <v>6032.9</v>
      </c>
      <c r="D11" s="71">
        <v>6032.9</v>
      </c>
      <c r="E11" s="71">
        <v>494.5</v>
      </c>
      <c r="F11" s="81">
        <f>E11/C11</f>
        <v>0.0819672131147541</v>
      </c>
      <c r="G11" s="81">
        <f>E11/D11</f>
        <v>0.0819672131147541</v>
      </c>
    </row>
    <row r="12" spans="1:7" ht="15.75" outlineLevel="1">
      <c r="A12" s="38" t="s">
        <v>87</v>
      </c>
      <c r="B12" s="43" t="s">
        <v>81</v>
      </c>
      <c r="C12" s="71">
        <v>5127.6</v>
      </c>
      <c r="D12" s="71">
        <v>5191.1</v>
      </c>
      <c r="E12" s="71">
        <v>1453.9</v>
      </c>
      <c r="F12" s="81">
        <f>E12/C12</f>
        <v>0.28354395818706607</v>
      </c>
      <c r="G12" s="81">
        <f>E12/D12</f>
        <v>0.2800755138602608</v>
      </c>
    </row>
    <row r="13" spans="1:7" ht="15.75" outlineLevel="1">
      <c r="A13" s="38" t="s">
        <v>89</v>
      </c>
      <c r="B13" s="43" t="s">
        <v>82</v>
      </c>
      <c r="C13" s="71">
        <v>10472.5</v>
      </c>
      <c r="D13" s="71">
        <v>10472.5</v>
      </c>
      <c r="E13" s="71">
        <v>725.8</v>
      </c>
      <c r="F13" s="81">
        <f>E13/C13</f>
        <v>0.06930532346622105</v>
      </c>
      <c r="G13" s="81">
        <f>E13/D13</f>
        <v>0.06930532346622105</v>
      </c>
    </row>
    <row r="14" spans="1:7" ht="15.75" outlineLevel="1">
      <c r="A14" s="38" t="s">
        <v>12</v>
      </c>
      <c r="B14" s="43" t="s">
        <v>13</v>
      </c>
      <c r="C14" s="71">
        <v>1393.7</v>
      </c>
      <c r="D14" s="71">
        <v>1393.7</v>
      </c>
      <c r="E14" s="71">
        <v>560.9</v>
      </c>
      <c r="F14" s="81">
        <f>E14/C14</f>
        <v>0.4024538996914687</v>
      </c>
      <c r="G14" s="81">
        <f>E14/D14</f>
        <v>0.4024538996914687</v>
      </c>
    </row>
    <row r="15" spans="1:7" ht="15.75" outlineLevel="1">
      <c r="A15" s="38" t="s">
        <v>92</v>
      </c>
      <c r="B15" s="43" t="s">
        <v>93</v>
      </c>
      <c r="C15" s="71"/>
      <c r="D15" s="71"/>
      <c r="E15" s="71"/>
      <c r="F15" s="81"/>
      <c r="G15" s="81"/>
    </row>
    <row r="16" spans="1:7" s="45" customFormat="1" ht="15.75" outlineLevel="1">
      <c r="A16" s="97" t="s">
        <v>15</v>
      </c>
      <c r="B16" s="97"/>
      <c r="C16" s="48">
        <f>SUM(C5:C15)</f>
        <v>200640.2</v>
      </c>
      <c r="D16" s="48">
        <f>SUM(D5:D15)</f>
        <v>200712.2</v>
      </c>
      <c r="E16" s="48">
        <f>SUM(E5:E15)</f>
        <v>77261.99999999999</v>
      </c>
      <c r="F16" s="41">
        <f>E16/C16</f>
        <v>0.3850773673471218</v>
      </c>
      <c r="G16" s="41">
        <f>E16/D16</f>
        <v>0.3849392313969952</v>
      </c>
    </row>
    <row r="17" spans="1:7" ht="15.75" outlineLevel="1">
      <c r="A17" s="38" t="s">
        <v>64</v>
      </c>
      <c r="B17" s="39" t="s">
        <v>16</v>
      </c>
      <c r="C17" s="71">
        <v>7761.3</v>
      </c>
      <c r="D17" s="71">
        <v>7761.3</v>
      </c>
      <c r="E17" s="40">
        <v>3144.3</v>
      </c>
      <c r="F17" s="81">
        <f>E17/C17</f>
        <v>0.4051254300181671</v>
      </c>
      <c r="G17" s="81">
        <f>E17/D17</f>
        <v>0.4051254300181671</v>
      </c>
    </row>
    <row r="18" spans="1:7" ht="15.75" outlineLevel="1">
      <c r="A18" s="38" t="s">
        <v>71</v>
      </c>
      <c r="B18" s="39" t="s">
        <v>16</v>
      </c>
      <c r="C18" s="71">
        <v>660</v>
      </c>
      <c r="D18" s="71">
        <v>660</v>
      </c>
      <c r="E18" s="40">
        <v>209.8</v>
      </c>
      <c r="F18" s="81">
        <f>E18/C18</f>
        <v>0.31787878787878787</v>
      </c>
      <c r="G18" s="81">
        <f>E18/D18</f>
        <v>0.31787878787878787</v>
      </c>
    </row>
    <row r="19" spans="1:7" ht="31.5" outlineLevel="1">
      <c r="A19" s="38" t="s">
        <v>58</v>
      </c>
      <c r="B19" s="43" t="s">
        <v>17</v>
      </c>
      <c r="C19" s="71">
        <v>649.4</v>
      </c>
      <c r="D19" s="71">
        <v>894.4</v>
      </c>
      <c r="E19" s="40">
        <v>733.8</v>
      </c>
      <c r="F19" s="81">
        <f>E19/C19</f>
        <v>1.1299661225746842</v>
      </c>
      <c r="G19" s="81">
        <f>E19/D19</f>
        <v>0.8204382826475849</v>
      </c>
    </row>
    <row r="20" spans="1:7" ht="31.5" outlineLevel="1">
      <c r="A20" s="38" t="s">
        <v>57</v>
      </c>
      <c r="B20" s="43" t="s">
        <v>18</v>
      </c>
      <c r="C20" s="71">
        <v>470</v>
      </c>
      <c r="D20" s="71">
        <v>470</v>
      </c>
      <c r="E20" s="40">
        <v>470.7</v>
      </c>
      <c r="F20" s="81">
        <f>E20/C20</f>
        <v>1.0014893617021277</v>
      </c>
      <c r="G20" s="81">
        <f>E20/D20</f>
        <v>1.0014893617021277</v>
      </c>
    </row>
    <row r="21" spans="1:7" ht="15.75" outlineLevel="1">
      <c r="A21" s="38" t="s">
        <v>19</v>
      </c>
      <c r="B21" s="43" t="s">
        <v>20</v>
      </c>
      <c r="C21" s="71">
        <v>112.4</v>
      </c>
      <c r="D21" s="71">
        <v>112.4</v>
      </c>
      <c r="E21" s="40">
        <v>107.3</v>
      </c>
      <c r="F21" s="81">
        <f>E21/C21</f>
        <v>0.9546263345195729</v>
      </c>
      <c r="G21" s="81">
        <f>E21/D21</f>
        <v>0.9546263345195729</v>
      </c>
    </row>
    <row r="22" spans="1:7" ht="15.75" outlineLevel="1">
      <c r="A22" s="38" t="s">
        <v>83</v>
      </c>
      <c r="B22" s="43" t="s">
        <v>85</v>
      </c>
      <c r="C22" s="71"/>
      <c r="D22" s="71"/>
      <c r="E22" s="40"/>
      <c r="F22" s="81"/>
      <c r="G22" s="81"/>
    </row>
    <row r="23" spans="1:7" ht="15.75" outlineLevel="1">
      <c r="A23" s="38" t="s">
        <v>80</v>
      </c>
      <c r="B23" s="43" t="s">
        <v>77</v>
      </c>
      <c r="C23" s="71">
        <v>3399.8</v>
      </c>
      <c r="D23" s="71">
        <v>3399.8</v>
      </c>
      <c r="E23" s="71">
        <v>494.7</v>
      </c>
      <c r="F23" s="81">
        <f>E23/C23</f>
        <v>0.14550855932701923</v>
      </c>
      <c r="G23" s="81">
        <f>E23/D23</f>
        <v>0.14550855932701923</v>
      </c>
    </row>
    <row r="24" spans="1:7" ht="30.75" customHeight="1" outlineLevel="1">
      <c r="A24" s="38" t="s">
        <v>67</v>
      </c>
      <c r="B24" s="43" t="s">
        <v>63</v>
      </c>
      <c r="C24" s="71">
        <v>100</v>
      </c>
      <c r="D24" s="71">
        <v>100</v>
      </c>
      <c r="E24" s="40">
        <v>36.5</v>
      </c>
      <c r="F24" s="81">
        <f>E24/C24</f>
        <v>0.365</v>
      </c>
      <c r="G24" s="81">
        <f>E24/D24</f>
        <v>0.365</v>
      </c>
    </row>
    <row r="25" spans="1:7" ht="15.75" outlineLevel="1">
      <c r="A25" s="38" t="s">
        <v>66</v>
      </c>
      <c r="B25" s="43" t="s">
        <v>21</v>
      </c>
      <c r="C25" s="71">
        <v>350</v>
      </c>
      <c r="D25" s="71">
        <v>350</v>
      </c>
      <c r="E25" s="40">
        <v>756.8</v>
      </c>
      <c r="F25" s="70" t="s">
        <v>14</v>
      </c>
      <c r="G25" s="70" t="s">
        <v>14</v>
      </c>
    </row>
    <row r="26" spans="1:7" ht="15.75" outlineLevel="1">
      <c r="A26" s="38" t="s">
        <v>22</v>
      </c>
      <c r="B26" s="43" t="s">
        <v>23</v>
      </c>
      <c r="C26" s="71">
        <v>145.4</v>
      </c>
      <c r="D26" s="71">
        <v>145.4</v>
      </c>
      <c r="E26" s="40">
        <v>323.7</v>
      </c>
      <c r="F26" s="70" t="s">
        <v>14</v>
      </c>
      <c r="G26" s="70" t="s">
        <v>14</v>
      </c>
    </row>
    <row r="27" spans="1:7" ht="15.75" outlineLevel="1">
      <c r="A27" s="38" t="s">
        <v>24</v>
      </c>
      <c r="B27" s="43" t="s">
        <v>25</v>
      </c>
      <c r="C27" s="71"/>
      <c r="D27" s="71"/>
      <c r="E27" s="40"/>
      <c r="F27" s="81"/>
      <c r="G27" s="81"/>
    </row>
    <row r="28" spans="1:7" s="46" customFormat="1" ht="15.75" outlineLevel="1">
      <c r="A28" s="99" t="s">
        <v>26</v>
      </c>
      <c r="B28" s="99"/>
      <c r="C28" s="48">
        <f>SUM(C17:C27)</f>
        <v>13648.299999999997</v>
      </c>
      <c r="D28" s="48">
        <f>SUM(D17:D27)</f>
        <v>13893.299999999997</v>
      </c>
      <c r="E28" s="48">
        <f>SUM(E17:E27)</f>
        <v>6277.6</v>
      </c>
      <c r="F28" s="41">
        <f>E28/C28</f>
        <v>0.45995471963541257</v>
      </c>
      <c r="G28" s="41">
        <f>E28/D28</f>
        <v>0.4518436944426451</v>
      </c>
    </row>
    <row r="29" spans="1:7" s="46" customFormat="1" ht="15.75">
      <c r="A29" s="98" t="s">
        <v>27</v>
      </c>
      <c r="B29" s="98"/>
      <c r="C29" s="48">
        <f>C16+C28</f>
        <v>214288.5</v>
      </c>
      <c r="D29" s="48">
        <f>D16+D28</f>
        <v>214605.5</v>
      </c>
      <c r="E29" s="48">
        <f>E16+E28</f>
        <v>83539.59999999999</v>
      </c>
      <c r="F29" s="41">
        <f>E29/C29</f>
        <v>0.38984639866348403</v>
      </c>
      <c r="G29" s="41">
        <f>E29/D29</f>
        <v>0.38927054525629584</v>
      </c>
    </row>
    <row r="30" spans="1:7" s="46" customFormat="1" ht="75" customHeight="1" outlineLevel="1">
      <c r="A30" s="47" t="s">
        <v>28</v>
      </c>
      <c r="B30" s="1" t="s">
        <v>29</v>
      </c>
      <c r="C30" s="48">
        <f>C31+C36+C37</f>
        <v>474068.4</v>
      </c>
      <c r="D30" s="48">
        <f>D31+D36+D37</f>
        <v>486352.5</v>
      </c>
      <c r="E30" s="48">
        <f>E31+E36+E37</f>
        <v>193168.6</v>
      </c>
      <c r="F30" s="42">
        <f>E30/C30</f>
        <v>0.4074698925302762</v>
      </c>
      <c r="G30" s="42">
        <f>E30/D30</f>
        <v>0.3971781783788507</v>
      </c>
    </row>
    <row r="31" spans="1:7" s="46" customFormat="1" ht="78" customHeight="1" outlineLevel="1">
      <c r="A31" s="47" t="s">
        <v>30</v>
      </c>
      <c r="B31" s="1" t="s">
        <v>31</v>
      </c>
      <c r="C31" s="48">
        <f>C32+C33+C34+C35</f>
        <v>474068.4</v>
      </c>
      <c r="D31" s="48">
        <f>D32+D33+D34+D35</f>
        <v>486842.1</v>
      </c>
      <c r="E31" s="48">
        <f>E32+E33+E34+E35</f>
        <v>193985.4</v>
      </c>
      <c r="F31" s="42">
        <f>E31/C31</f>
        <v>0.40919285065193123</v>
      </c>
      <c r="G31" s="42">
        <f>E31/D31</f>
        <v>0.3984565016049352</v>
      </c>
    </row>
    <row r="32" spans="1:7" s="46" customFormat="1" ht="47.25" customHeight="1" outlineLevel="1">
      <c r="A32" s="47" t="s">
        <v>102</v>
      </c>
      <c r="B32" s="47" t="s">
        <v>32</v>
      </c>
      <c r="C32" s="48">
        <v>145328.9</v>
      </c>
      <c r="D32" s="48">
        <v>145328.9</v>
      </c>
      <c r="E32" s="48">
        <v>80536.4</v>
      </c>
      <c r="F32" s="42">
        <f>E32/C32</f>
        <v>0.5541664459030516</v>
      </c>
      <c r="G32" s="42">
        <f>E32/D32</f>
        <v>0.5541664459030516</v>
      </c>
    </row>
    <row r="33" spans="1:7" s="46" customFormat="1" ht="35.25" customHeight="1" outlineLevel="1">
      <c r="A33" s="47" t="s">
        <v>103</v>
      </c>
      <c r="B33" s="47" t="s">
        <v>33</v>
      </c>
      <c r="C33" s="48">
        <v>121045.3</v>
      </c>
      <c r="D33" s="48">
        <v>121062.7</v>
      </c>
      <c r="E33" s="48">
        <v>9906</v>
      </c>
      <c r="F33" s="41">
        <f>E33/C33</f>
        <v>0.08183713039663663</v>
      </c>
      <c r="G33" s="41">
        <f>E33/D33</f>
        <v>0.08182536817698598</v>
      </c>
    </row>
    <row r="34" spans="1:249" ht="63">
      <c r="A34" s="47" t="s">
        <v>104</v>
      </c>
      <c r="B34" s="47" t="s">
        <v>34</v>
      </c>
      <c r="C34" s="48">
        <v>207694.2</v>
      </c>
      <c r="D34" s="48">
        <v>216042.5</v>
      </c>
      <c r="E34" s="48">
        <v>100932.1</v>
      </c>
      <c r="F34" s="42">
        <f>E34/C34</f>
        <v>0.4859649426897814</v>
      </c>
      <c r="G34" s="41">
        <f>E34/D34</f>
        <v>0.46718631750697204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</row>
    <row r="35" spans="1:249" ht="31.5">
      <c r="A35" s="47" t="s">
        <v>105</v>
      </c>
      <c r="B35" s="47" t="s">
        <v>56</v>
      </c>
      <c r="C35" s="48">
        <v>0</v>
      </c>
      <c r="D35" s="48">
        <v>4408</v>
      </c>
      <c r="E35" s="48">
        <v>2610.9</v>
      </c>
      <c r="F35" s="81"/>
      <c r="G35" s="41">
        <f>E35/D35</f>
        <v>0.5923094373865699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</row>
    <row r="36" spans="1:249" ht="31.5">
      <c r="A36" s="47" t="s">
        <v>78</v>
      </c>
      <c r="B36" s="49" t="s">
        <v>79</v>
      </c>
      <c r="C36" s="79"/>
      <c r="D36" s="79">
        <v>327.2</v>
      </c>
      <c r="E36" s="80"/>
      <c r="F36" s="81"/>
      <c r="G36" s="41">
        <f>E36/D36</f>
        <v>0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</row>
    <row r="37" spans="1:249" ht="47.25">
      <c r="A37" s="47" t="s">
        <v>106</v>
      </c>
      <c r="B37" s="49" t="s">
        <v>59</v>
      </c>
      <c r="C37" s="48"/>
      <c r="D37" s="48">
        <v>-816.8</v>
      </c>
      <c r="E37" s="69">
        <v>-816.8</v>
      </c>
      <c r="F37" s="81"/>
      <c r="G37" s="41">
        <f>E37/D37</f>
        <v>1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</row>
    <row r="38" spans="1:249" ht="15.75">
      <c r="A38" s="96" t="s">
        <v>35</v>
      </c>
      <c r="B38" s="96"/>
      <c r="C38" s="48">
        <f>C29+C30</f>
        <v>688356.9</v>
      </c>
      <c r="D38" s="48">
        <f>D29+D30</f>
        <v>700958</v>
      </c>
      <c r="E38" s="48">
        <f>E29+E30</f>
        <v>276708.2</v>
      </c>
      <c r="F38" s="41">
        <f>E38/C38</f>
        <v>0.40198362215879585</v>
      </c>
      <c r="G38" s="41">
        <f>E38/D38</f>
        <v>0.39475717518025333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</row>
  </sheetData>
  <sheetProtection/>
  <mergeCells count="7">
    <mergeCell ref="A38:B38"/>
    <mergeCell ref="A16:B16"/>
    <mergeCell ref="A29:B29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4"/>
  <sheetViews>
    <sheetView view="pageBreakPreview" zoomScaleSheetLayoutView="100" zoomScalePageLayoutView="0" workbookViewId="0" topLeftCell="A13">
      <selection activeCell="E30" sqref="E30"/>
    </sheetView>
  </sheetViews>
  <sheetFormatPr defaultColWidth="9.00390625" defaultRowHeight="12.75" outlineLevelRow="1"/>
  <cols>
    <col min="1" max="1" width="30.75390625" style="8" customWidth="1"/>
    <col min="2" max="2" width="45.00390625" style="8" customWidth="1"/>
    <col min="3" max="3" width="15.625" style="8" customWidth="1"/>
    <col min="4" max="4" width="16.25390625" style="8" customWidth="1"/>
    <col min="5" max="5" width="13.875" style="8" customWidth="1"/>
    <col min="6" max="6" width="13.75390625" style="8" customWidth="1"/>
    <col min="7" max="7" width="13.25390625" style="31" customWidth="1"/>
    <col min="8" max="16384" width="9.125" style="8" customWidth="1"/>
  </cols>
  <sheetData>
    <row r="1" spans="1:5" ht="17.25" customHeight="1">
      <c r="A1" s="100" t="s">
        <v>0</v>
      </c>
      <c r="B1" s="100"/>
      <c r="C1" s="100"/>
      <c r="D1" s="100"/>
      <c r="E1" s="100"/>
    </row>
    <row r="2" spans="1:5" ht="15.75">
      <c r="A2" s="100" t="s">
        <v>36</v>
      </c>
      <c r="B2" s="100"/>
      <c r="C2" s="100"/>
      <c r="D2" s="100"/>
      <c r="E2" s="100"/>
    </row>
    <row r="3" spans="1:5" ht="15.75">
      <c r="A3" s="107" t="s">
        <v>118</v>
      </c>
      <c r="B3" s="107"/>
      <c r="C3" s="107"/>
      <c r="D3" s="107"/>
      <c r="E3" s="107"/>
    </row>
    <row r="4" spans="1:7" s="44" customFormat="1" ht="108" customHeight="1">
      <c r="A4" s="35" t="s">
        <v>2</v>
      </c>
      <c r="B4" s="36" t="s">
        <v>3</v>
      </c>
      <c r="C4" s="87" t="s">
        <v>112</v>
      </c>
      <c r="D4" s="37" t="s">
        <v>113</v>
      </c>
      <c r="E4" s="37" t="s">
        <v>117</v>
      </c>
      <c r="F4" s="37" t="s">
        <v>55</v>
      </c>
      <c r="G4" s="37" t="s">
        <v>61</v>
      </c>
    </row>
    <row r="5" spans="1:7" s="52" customFormat="1" ht="15.75" outlineLevel="1">
      <c r="A5" s="38" t="s">
        <v>4</v>
      </c>
      <c r="B5" s="39" t="s">
        <v>5</v>
      </c>
      <c r="C5" s="71">
        <v>141328.6</v>
      </c>
      <c r="D5" s="71">
        <v>141328.6</v>
      </c>
      <c r="E5" s="71">
        <v>56807.6</v>
      </c>
      <c r="F5" s="70">
        <f>E5/C5</f>
        <v>0.4019540277056448</v>
      </c>
      <c r="G5" s="70">
        <f>E5/D5</f>
        <v>0.4019540277056448</v>
      </c>
    </row>
    <row r="6" spans="1:7" s="52" customFormat="1" ht="15.75" outlineLevel="1">
      <c r="A6" s="38" t="s">
        <v>100</v>
      </c>
      <c r="B6" s="39" t="s">
        <v>101</v>
      </c>
      <c r="C6" s="71">
        <v>6196</v>
      </c>
      <c r="D6" s="71">
        <v>6196</v>
      </c>
      <c r="E6" s="71">
        <v>4096.4</v>
      </c>
      <c r="F6" s="70">
        <f>E6/C6</f>
        <v>0.661136216914138</v>
      </c>
      <c r="G6" s="70">
        <f>E6/D6</f>
        <v>0.661136216914138</v>
      </c>
    </row>
    <row r="7" spans="1:7" s="52" customFormat="1" ht="15.75" outlineLevel="1">
      <c r="A7" s="38" t="s">
        <v>6</v>
      </c>
      <c r="B7" s="39" t="s">
        <v>7</v>
      </c>
      <c r="C7" s="71">
        <v>1048.6</v>
      </c>
      <c r="D7" s="71">
        <v>1048.6</v>
      </c>
      <c r="E7" s="71">
        <v>1186.7</v>
      </c>
      <c r="F7" s="70">
        <f>E7/C7</f>
        <v>1.131699408735457</v>
      </c>
      <c r="G7" s="70">
        <f>E7/D7</f>
        <v>1.131699408735457</v>
      </c>
    </row>
    <row r="8" spans="1:7" s="52" customFormat="1" ht="15.75" outlineLevel="1">
      <c r="A8" s="38" t="s">
        <v>8</v>
      </c>
      <c r="B8" s="39" t="s">
        <v>9</v>
      </c>
      <c r="C8" s="40">
        <v>8</v>
      </c>
      <c r="D8" s="40">
        <v>8</v>
      </c>
      <c r="E8" s="40">
        <v>30.5</v>
      </c>
      <c r="F8" s="70" t="s">
        <v>14</v>
      </c>
      <c r="G8" s="70" t="s">
        <v>14</v>
      </c>
    </row>
    <row r="9" spans="1:7" s="44" customFormat="1" ht="31.5" outlineLevel="1">
      <c r="A9" s="38" t="s">
        <v>94</v>
      </c>
      <c r="B9" s="43" t="s">
        <v>95</v>
      </c>
      <c r="C9" s="71">
        <v>1594.1</v>
      </c>
      <c r="D9" s="71">
        <v>1594.1</v>
      </c>
      <c r="E9" s="40">
        <v>708.3</v>
      </c>
      <c r="F9" s="70">
        <f>E9/C9</f>
        <v>0.44432595194780755</v>
      </c>
      <c r="G9" s="70">
        <f>E9/D9</f>
        <v>0.44432595194780755</v>
      </c>
    </row>
    <row r="10" spans="1:7" s="52" customFormat="1" ht="15.75" outlineLevel="1">
      <c r="A10" s="38" t="s">
        <v>12</v>
      </c>
      <c r="B10" s="39" t="s">
        <v>13</v>
      </c>
      <c r="C10" s="40">
        <v>1393.7</v>
      </c>
      <c r="D10" s="40">
        <v>1393.7</v>
      </c>
      <c r="E10" s="40">
        <v>560.9</v>
      </c>
      <c r="F10" s="70">
        <f>E10/C10</f>
        <v>0.4024538996914687</v>
      </c>
      <c r="G10" s="70">
        <f>E10/D10</f>
        <v>0.4024538996914687</v>
      </c>
    </row>
    <row r="11" spans="1:7" s="52" customFormat="1" ht="15.75" outlineLevel="1">
      <c r="A11" s="38" t="s">
        <v>92</v>
      </c>
      <c r="B11" s="39" t="s">
        <v>93</v>
      </c>
      <c r="C11" s="40"/>
      <c r="D11" s="40"/>
      <c r="E11" s="40"/>
      <c r="F11" s="70"/>
      <c r="G11" s="70"/>
    </row>
    <row r="12" spans="1:7" s="53" customFormat="1" ht="15.75" outlineLevel="1">
      <c r="A12" s="101" t="s">
        <v>15</v>
      </c>
      <c r="B12" s="102"/>
      <c r="C12" s="48">
        <f>SUM(C5:C11)</f>
        <v>151569.00000000003</v>
      </c>
      <c r="D12" s="48">
        <f>SUM(D5:D11)</f>
        <v>151569.00000000003</v>
      </c>
      <c r="E12" s="48">
        <f>SUM(E5:E11)</f>
        <v>63390.4</v>
      </c>
      <c r="F12" s="42">
        <f>E12/C12</f>
        <v>0.41822800176817154</v>
      </c>
      <c r="G12" s="42">
        <f>E12/D12</f>
        <v>0.41822800176817154</v>
      </c>
    </row>
    <row r="13" spans="1:7" s="44" customFormat="1" ht="15.75" outlineLevel="1">
      <c r="A13" s="38" t="s">
        <v>64</v>
      </c>
      <c r="B13" s="39" t="s">
        <v>16</v>
      </c>
      <c r="C13" s="71">
        <v>4336.7</v>
      </c>
      <c r="D13" s="71">
        <v>4336.7</v>
      </c>
      <c r="E13" s="71">
        <v>1782.7</v>
      </c>
      <c r="F13" s="70">
        <f>E13/C13</f>
        <v>0.4110729356423087</v>
      </c>
      <c r="G13" s="70">
        <f>E13/D13</f>
        <v>0.4110729356423087</v>
      </c>
    </row>
    <row r="14" spans="1:7" s="44" customFormat="1" ht="15.75" outlineLevel="1">
      <c r="A14" s="38" t="s">
        <v>71</v>
      </c>
      <c r="B14" s="39" t="s">
        <v>16</v>
      </c>
      <c r="C14" s="40">
        <v>660</v>
      </c>
      <c r="D14" s="40">
        <v>660</v>
      </c>
      <c r="E14" s="71">
        <v>209.8</v>
      </c>
      <c r="F14" s="70">
        <f>E14/C14</f>
        <v>0.31787878787878787</v>
      </c>
      <c r="G14" s="70">
        <f>E14/D14</f>
        <v>0.31787878787878787</v>
      </c>
    </row>
    <row r="15" spans="1:7" s="44" customFormat="1" ht="15.75" outlineLevel="1">
      <c r="A15" s="38" t="s">
        <v>58</v>
      </c>
      <c r="B15" s="43" t="s">
        <v>17</v>
      </c>
      <c r="C15" s="71">
        <v>649.4</v>
      </c>
      <c r="D15" s="71">
        <v>894.4</v>
      </c>
      <c r="E15" s="71">
        <v>733.8</v>
      </c>
      <c r="F15" s="70">
        <f>E15/C15</f>
        <v>1.1299661225746842</v>
      </c>
      <c r="G15" s="70">
        <f>E15/D15</f>
        <v>0.8204382826475849</v>
      </c>
    </row>
    <row r="16" spans="1:7" s="44" customFormat="1" ht="15.75" outlineLevel="1">
      <c r="A16" s="38" t="s">
        <v>57</v>
      </c>
      <c r="B16" s="43" t="s">
        <v>18</v>
      </c>
      <c r="C16" s="40">
        <v>320</v>
      </c>
      <c r="D16" s="40">
        <v>320</v>
      </c>
      <c r="E16" s="71">
        <v>260.9</v>
      </c>
      <c r="F16" s="70">
        <f>E16/C16</f>
        <v>0.8153124999999999</v>
      </c>
      <c r="G16" s="70">
        <f>E16/D16</f>
        <v>0.8153124999999999</v>
      </c>
    </row>
    <row r="17" spans="1:7" s="44" customFormat="1" ht="15.75" outlineLevel="1">
      <c r="A17" s="38" t="s">
        <v>19</v>
      </c>
      <c r="B17" s="43" t="s">
        <v>20</v>
      </c>
      <c r="C17" s="71">
        <v>112.4</v>
      </c>
      <c r="D17" s="71">
        <v>112.4</v>
      </c>
      <c r="E17" s="71">
        <v>107.3</v>
      </c>
      <c r="F17" s="70">
        <f>E17/C17</f>
        <v>0.9546263345195729</v>
      </c>
      <c r="G17" s="70">
        <f>E17/D17</f>
        <v>0.9546263345195729</v>
      </c>
    </row>
    <row r="18" spans="1:7" s="44" customFormat="1" ht="15.75" outlineLevel="1">
      <c r="A18" s="38" t="s">
        <v>84</v>
      </c>
      <c r="B18" s="43" t="s">
        <v>85</v>
      </c>
      <c r="C18" s="71"/>
      <c r="D18" s="71"/>
      <c r="E18" s="71"/>
      <c r="F18" s="70"/>
      <c r="G18" s="70"/>
    </row>
    <row r="19" spans="1:7" s="44" customFormat="1" ht="15.75" outlineLevel="1">
      <c r="A19" s="38" t="s">
        <v>86</v>
      </c>
      <c r="B19" s="43" t="s">
        <v>77</v>
      </c>
      <c r="C19" s="71">
        <v>3399.8</v>
      </c>
      <c r="D19" s="71">
        <v>3399.8</v>
      </c>
      <c r="E19" s="71">
        <v>494.7</v>
      </c>
      <c r="F19" s="70">
        <f>E19/C19</f>
        <v>0.14550855932701923</v>
      </c>
      <c r="G19" s="70">
        <f>E19/D19</f>
        <v>0.14550855932701923</v>
      </c>
    </row>
    <row r="20" spans="1:7" s="44" customFormat="1" ht="30.75" customHeight="1" outlineLevel="1">
      <c r="A20" s="38" t="s">
        <v>67</v>
      </c>
      <c r="B20" s="43" t="s">
        <v>63</v>
      </c>
      <c r="C20" s="40">
        <v>100</v>
      </c>
      <c r="D20" s="40">
        <v>100</v>
      </c>
      <c r="E20" s="71">
        <v>36.5</v>
      </c>
      <c r="F20" s="70">
        <f>E20/C20</f>
        <v>0.365</v>
      </c>
      <c r="G20" s="70">
        <f>E20/D20</f>
        <v>0.365</v>
      </c>
    </row>
    <row r="21" spans="1:7" s="44" customFormat="1" ht="15.75" outlineLevel="1">
      <c r="A21" s="38" t="s">
        <v>66</v>
      </c>
      <c r="B21" s="43" t="s">
        <v>21</v>
      </c>
      <c r="C21" s="40">
        <v>175</v>
      </c>
      <c r="D21" s="40">
        <v>175</v>
      </c>
      <c r="E21" s="71">
        <v>592.2</v>
      </c>
      <c r="F21" s="70" t="s">
        <v>14</v>
      </c>
      <c r="G21" s="70" t="s">
        <v>14</v>
      </c>
    </row>
    <row r="22" spans="1:7" s="44" customFormat="1" ht="15.75" outlineLevel="1">
      <c r="A22" s="38" t="s">
        <v>22</v>
      </c>
      <c r="B22" s="43" t="s">
        <v>23</v>
      </c>
      <c r="C22" s="40">
        <v>145.4</v>
      </c>
      <c r="D22" s="40">
        <v>145.4</v>
      </c>
      <c r="E22" s="71">
        <v>323.7</v>
      </c>
      <c r="F22" s="70" t="s">
        <v>14</v>
      </c>
      <c r="G22" s="70" t="s">
        <v>14</v>
      </c>
    </row>
    <row r="23" spans="1:7" s="44" customFormat="1" ht="15.75" outlineLevel="1">
      <c r="A23" s="38" t="s">
        <v>24</v>
      </c>
      <c r="B23" s="43" t="s">
        <v>25</v>
      </c>
      <c r="C23" s="40"/>
      <c r="D23" s="40"/>
      <c r="E23" s="71"/>
      <c r="F23" s="70"/>
      <c r="G23" s="70"/>
    </row>
    <row r="24" spans="1:7" s="54" customFormat="1" ht="15.75" outlineLevel="1">
      <c r="A24" s="105" t="s">
        <v>26</v>
      </c>
      <c r="B24" s="106"/>
      <c r="C24" s="48">
        <f>SUM(C13:C23)</f>
        <v>9898.699999999999</v>
      </c>
      <c r="D24" s="48">
        <f>SUM(D13:D23)</f>
        <v>10143.699999999999</v>
      </c>
      <c r="E24" s="48">
        <f>SUM(E13:E23)</f>
        <v>4541.6</v>
      </c>
      <c r="F24" s="42">
        <f>E24/C24</f>
        <v>0.458807722226151</v>
      </c>
      <c r="G24" s="42">
        <f>E24/D24</f>
        <v>0.447726174867159</v>
      </c>
    </row>
    <row r="25" spans="1:7" s="32" customFormat="1" ht="24.75" customHeight="1">
      <c r="A25" s="103" t="s">
        <v>27</v>
      </c>
      <c r="B25" s="104"/>
      <c r="C25" s="48">
        <f>C12+C24</f>
        <v>161467.70000000004</v>
      </c>
      <c r="D25" s="48">
        <f>D12+D24</f>
        <v>161712.70000000004</v>
      </c>
      <c r="E25" s="48">
        <f>E12+E24</f>
        <v>67932</v>
      </c>
      <c r="F25" s="42">
        <f>E25/C25</f>
        <v>0.42071572209178665</v>
      </c>
      <c r="G25" s="42">
        <f>E25/D25</f>
        <v>0.4200783240895736</v>
      </c>
    </row>
    <row r="26" spans="1:7" s="46" customFormat="1" ht="15.75" outlineLevel="1">
      <c r="A26" s="47" t="s">
        <v>28</v>
      </c>
      <c r="B26" s="1" t="s">
        <v>29</v>
      </c>
      <c r="C26" s="48">
        <f>C27+C32+C33</f>
        <v>475124.5</v>
      </c>
      <c r="D26" s="48">
        <f>D27+D32+D33</f>
        <v>489669.6</v>
      </c>
      <c r="E26" s="48">
        <f>E27+E32+E33</f>
        <v>193723.6</v>
      </c>
      <c r="F26" s="42">
        <f>E26/C26</f>
        <v>0.4077322891158002</v>
      </c>
      <c r="G26" s="42">
        <f>E26/D26</f>
        <v>0.3956210473347743</v>
      </c>
    </row>
    <row r="27" spans="1:7" s="46" customFormat="1" ht="75" customHeight="1" outlineLevel="1">
      <c r="A27" s="47" t="s">
        <v>30</v>
      </c>
      <c r="B27" s="1" t="s">
        <v>31</v>
      </c>
      <c r="C27" s="48">
        <f>C28+C29+C30+C31</f>
        <v>475124.5</v>
      </c>
      <c r="D27" s="48">
        <f>D28+D29+D30+D31</f>
        <v>490486.39999999997</v>
      </c>
      <c r="E27" s="48">
        <f>E28+E29+E30+E31</f>
        <v>194540.4</v>
      </c>
      <c r="F27" s="42">
        <f>E27/C27</f>
        <v>0.4094514174705787</v>
      </c>
      <c r="G27" s="42">
        <f>E27/D27</f>
        <v>0.3966275109768589</v>
      </c>
    </row>
    <row r="28" spans="1:7" s="46" customFormat="1" ht="78" customHeight="1" outlineLevel="1">
      <c r="A28" s="47" t="s">
        <v>102</v>
      </c>
      <c r="B28" s="47" t="s">
        <v>32</v>
      </c>
      <c r="C28" s="48">
        <v>145328.9</v>
      </c>
      <c r="D28" s="48">
        <v>145328.9</v>
      </c>
      <c r="E28" s="48">
        <v>80536.4</v>
      </c>
      <c r="F28" s="42">
        <f>E28/C28</f>
        <v>0.5541664459030516</v>
      </c>
      <c r="G28" s="42">
        <f>E28/D28</f>
        <v>0.5541664459030516</v>
      </c>
    </row>
    <row r="29" spans="1:7" s="46" customFormat="1" ht="35.25" customHeight="1" outlineLevel="1">
      <c r="A29" s="47" t="s">
        <v>103</v>
      </c>
      <c r="B29" s="47" t="s">
        <v>33</v>
      </c>
      <c r="C29" s="48">
        <v>121045.3</v>
      </c>
      <c r="D29" s="48">
        <v>121062.7</v>
      </c>
      <c r="E29" s="48">
        <v>9906</v>
      </c>
      <c r="F29" s="42">
        <f>E29/C29</f>
        <v>0.08183713039663663</v>
      </c>
      <c r="G29" s="42">
        <f>E29/D29</f>
        <v>0.08182536817698598</v>
      </c>
    </row>
    <row r="30" spans="1:249" ht="47.25">
      <c r="A30" s="47" t="s">
        <v>104</v>
      </c>
      <c r="B30" s="47" t="s">
        <v>34</v>
      </c>
      <c r="C30" s="48">
        <v>207694.2</v>
      </c>
      <c r="D30" s="48">
        <v>216042.5</v>
      </c>
      <c r="E30" s="48">
        <v>100932.1</v>
      </c>
      <c r="F30" s="41">
        <f>E30/C30</f>
        <v>0.4859649426897814</v>
      </c>
      <c r="G30" s="41">
        <f>E30/D30</f>
        <v>0.46718631750697204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</row>
    <row r="31" spans="1:249" ht="15.75">
      <c r="A31" s="47" t="s">
        <v>105</v>
      </c>
      <c r="B31" s="47" t="s">
        <v>56</v>
      </c>
      <c r="C31" s="48">
        <v>1056.1</v>
      </c>
      <c r="D31" s="48">
        <v>8052.3</v>
      </c>
      <c r="E31" s="48">
        <v>3165.9</v>
      </c>
      <c r="F31" s="42" t="s">
        <v>14</v>
      </c>
      <c r="G31" s="41">
        <f>E31/D31</f>
        <v>0.39316716962855336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</row>
    <row r="32" spans="1:249" ht="15.75">
      <c r="A32" s="47" t="s">
        <v>78</v>
      </c>
      <c r="B32" s="49" t="s">
        <v>79</v>
      </c>
      <c r="C32" s="79"/>
      <c r="D32" s="79"/>
      <c r="E32" s="80"/>
      <c r="F32" s="81"/>
      <c r="G32" s="81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</row>
    <row r="33" spans="1:249" ht="31.5">
      <c r="A33" s="47" t="s">
        <v>106</v>
      </c>
      <c r="B33" s="49" t="s">
        <v>59</v>
      </c>
      <c r="C33" s="48"/>
      <c r="D33" s="69">
        <v>-816.8</v>
      </c>
      <c r="E33" s="69">
        <v>-816.8</v>
      </c>
      <c r="F33" s="81"/>
      <c r="G33" s="41">
        <f>E33/D33</f>
        <v>1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</row>
    <row r="34" spans="1:249" ht="15.75">
      <c r="A34" s="96" t="s">
        <v>35</v>
      </c>
      <c r="B34" s="96"/>
      <c r="C34" s="48">
        <f>C25+C26</f>
        <v>636592.2000000001</v>
      </c>
      <c r="D34" s="48">
        <f>D25+D26</f>
        <v>651382.3</v>
      </c>
      <c r="E34" s="48">
        <f>E25+E26</f>
        <v>261655.6</v>
      </c>
      <c r="F34" s="41">
        <f>E34/C34</f>
        <v>0.41102545711367494</v>
      </c>
      <c r="G34" s="41">
        <f>E34/D34</f>
        <v>0.40169283076927326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</row>
  </sheetData>
  <sheetProtection/>
  <mergeCells count="7">
    <mergeCell ref="A34:B34"/>
    <mergeCell ref="A12:B12"/>
    <mergeCell ref="A25:B25"/>
    <mergeCell ref="A24:B24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49"/>
  <sheetViews>
    <sheetView zoomScalePageLayoutView="0" workbookViewId="0" topLeftCell="A112">
      <selection activeCell="C95" sqref="C95"/>
    </sheetView>
  </sheetViews>
  <sheetFormatPr defaultColWidth="9.00390625" defaultRowHeight="12.75" outlineLevelCol="1"/>
  <cols>
    <col min="1" max="1" width="25.125" style="55" customWidth="1"/>
    <col min="2" max="2" width="31.00390625" style="55" customWidth="1"/>
    <col min="3" max="4" width="14.875" style="55" customWidth="1"/>
    <col min="5" max="5" width="13.00390625" style="8" customWidth="1"/>
    <col min="6" max="6" width="13.625" style="55" hidden="1" customWidth="1" outlineLevel="1"/>
    <col min="7" max="7" width="14.375" style="55" hidden="1" customWidth="1" outlineLevel="1"/>
    <col min="8" max="8" width="13.125" style="55" hidden="1" customWidth="1" collapsed="1"/>
    <col min="9" max="9" width="13.125" style="55" hidden="1" customWidth="1"/>
    <col min="10" max="11" width="13.125" style="55" customWidth="1"/>
    <col min="12" max="12" width="10.625" style="55" bestFit="1" customWidth="1"/>
    <col min="13" max="16384" width="9.125" style="55" customWidth="1"/>
  </cols>
  <sheetData>
    <row r="1" spans="1:7" ht="18">
      <c r="A1" s="125" t="s">
        <v>37</v>
      </c>
      <c r="B1" s="125"/>
      <c r="C1" s="125"/>
      <c r="D1" s="125"/>
      <c r="E1" s="125"/>
      <c r="F1" s="125"/>
      <c r="G1" s="33"/>
    </row>
    <row r="2" spans="1:7" ht="18.75" customHeight="1">
      <c r="A2" s="126" t="s">
        <v>116</v>
      </c>
      <c r="B2" s="126"/>
      <c r="C2" s="126"/>
      <c r="D2" s="126"/>
      <c r="E2" s="126"/>
      <c r="F2" s="126"/>
      <c r="G2" s="34"/>
    </row>
    <row r="3" spans="1:11" ht="13.5" customHeight="1">
      <c r="A3" s="121" t="s">
        <v>2</v>
      </c>
      <c r="B3" s="121" t="s">
        <v>3</v>
      </c>
      <c r="C3" s="123" t="s">
        <v>114</v>
      </c>
      <c r="D3" s="116" t="s">
        <v>115</v>
      </c>
      <c r="E3" s="118" t="s">
        <v>117</v>
      </c>
      <c r="F3" s="72" t="s">
        <v>72</v>
      </c>
      <c r="G3" s="56" t="s">
        <v>38</v>
      </c>
      <c r="H3" s="56" t="s">
        <v>38</v>
      </c>
      <c r="I3" s="56" t="s">
        <v>38</v>
      </c>
      <c r="J3" s="116" t="s">
        <v>108</v>
      </c>
      <c r="K3" s="116" t="s">
        <v>62</v>
      </c>
    </row>
    <row r="4" spans="1:11" ht="51" customHeight="1">
      <c r="A4" s="122"/>
      <c r="B4" s="122"/>
      <c r="C4" s="124"/>
      <c r="D4" s="120"/>
      <c r="E4" s="119"/>
      <c r="F4" s="84" t="s">
        <v>73</v>
      </c>
      <c r="G4" s="58" t="s">
        <v>65</v>
      </c>
      <c r="H4" s="59" t="s">
        <v>39</v>
      </c>
      <c r="I4" s="59" t="s">
        <v>40</v>
      </c>
      <c r="J4" s="117"/>
      <c r="K4" s="117"/>
    </row>
    <row r="5" spans="1:11" ht="12.75" customHeight="1">
      <c r="A5" s="2" t="s">
        <v>4</v>
      </c>
      <c r="B5" s="3" t="s">
        <v>5</v>
      </c>
      <c r="C5" s="4">
        <f>C6+C7+C8+C9+C10+C11+C12+C13+C14</f>
        <v>15669.699999999999</v>
      </c>
      <c r="D5" s="4">
        <f>D6+D7+D8+D9+D10+D11+D12+D13+D14</f>
        <v>15678.199999999999</v>
      </c>
      <c r="E5" s="4">
        <f>E6+E7+E8+E9+E10+E11+E12+E13+E14</f>
        <v>6308.900000000001</v>
      </c>
      <c r="F5" s="4">
        <f>F6+F7+F8+F9+F10+F11+F12+F13+F14</f>
        <v>0</v>
      </c>
      <c r="G5" s="5">
        <f>E5/C5</f>
        <v>0.4026177910234402</v>
      </c>
      <c r="H5" s="16" t="e">
        <f>E5/#REF!</f>
        <v>#REF!</v>
      </c>
      <c r="I5" s="16" t="e">
        <f>E5/#REF!</f>
        <v>#REF!</v>
      </c>
      <c r="J5" s="16">
        <f>E5/C5</f>
        <v>0.4026177910234402</v>
      </c>
      <c r="K5" s="15">
        <f>E5/D5</f>
        <v>0.4023995101478487</v>
      </c>
    </row>
    <row r="6" spans="1:11" ht="12.75">
      <c r="A6" s="60" t="s">
        <v>41</v>
      </c>
      <c r="B6" s="57"/>
      <c r="C6" s="61">
        <v>516.2</v>
      </c>
      <c r="D6" s="61">
        <v>516.2</v>
      </c>
      <c r="E6" s="93">
        <v>214</v>
      </c>
      <c r="F6" s="62"/>
      <c r="G6" s="63"/>
      <c r="H6" s="64"/>
      <c r="I6" s="64"/>
      <c r="J6" s="64">
        <f>E6/C6</f>
        <v>0.41456799690042617</v>
      </c>
      <c r="K6" s="64">
        <f>E6/D6</f>
        <v>0.41456799690042617</v>
      </c>
    </row>
    <row r="7" spans="1:11" ht="12.75">
      <c r="A7" s="60" t="s">
        <v>42</v>
      </c>
      <c r="B7" s="57"/>
      <c r="C7" s="61">
        <v>182.7</v>
      </c>
      <c r="D7" s="61">
        <v>182.7</v>
      </c>
      <c r="E7" s="93">
        <v>69.9</v>
      </c>
      <c r="F7" s="62"/>
      <c r="G7" s="63"/>
      <c r="H7" s="64"/>
      <c r="I7" s="64"/>
      <c r="J7" s="64">
        <v>0</v>
      </c>
      <c r="K7" s="64">
        <v>0</v>
      </c>
    </row>
    <row r="8" spans="1:11" ht="12.75">
      <c r="A8" s="60" t="s">
        <v>43</v>
      </c>
      <c r="B8" s="57"/>
      <c r="C8" s="61">
        <v>366.8</v>
      </c>
      <c r="D8" s="61">
        <v>375.3</v>
      </c>
      <c r="E8" s="93">
        <v>177.5</v>
      </c>
      <c r="F8" s="61"/>
      <c r="G8" s="63"/>
      <c r="H8" s="64"/>
      <c r="I8" s="64"/>
      <c r="J8" s="64">
        <f>E8/C8</f>
        <v>0.48391494002181024</v>
      </c>
      <c r="K8" s="64">
        <f>E8/D8</f>
        <v>0.47295496935784703</v>
      </c>
    </row>
    <row r="9" spans="1:11" ht="12.75">
      <c r="A9" s="60" t="s">
        <v>44</v>
      </c>
      <c r="B9" s="57"/>
      <c r="C9" s="57">
        <v>343.7</v>
      </c>
      <c r="D9" s="57">
        <v>343.7</v>
      </c>
      <c r="E9" s="93">
        <v>166.3</v>
      </c>
      <c r="F9" s="62"/>
      <c r="G9" s="63"/>
      <c r="H9" s="64"/>
      <c r="I9" s="64"/>
      <c r="J9" s="64">
        <f>E9/C9</f>
        <v>0.483852196683154</v>
      </c>
      <c r="K9" s="64">
        <f>E9/D9</f>
        <v>0.483852196683154</v>
      </c>
    </row>
    <row r="10" spans="1:11" ht="12.75">
      <c r="A10" s="60" t="s">
        <v>45</v>
      </c>
      <c r="B10" s="57"/>
      <c r="C10" s="61">
        <v>40.1</v>
      </c>
      <c r="D10" s="61">
        <v>40.1</v>
      </c>
      <c r="E10" s="93">
        <v>14.5</v>
      </c>
      <c r="F10" s="62"/>
      <c r="G10" s="63"/>
      <c r="H10" s="64"/>
      <c r="I10" s="64"/>
      <c r="J10" s="64">
        <f>E10/C10</f>
        <v>0.3615960099750623</v>
      </c>
      <c r="K10" s="64">
        <f>E10/D10</f>
        <v>0.3615960099750623</v>
      </c>
    </row>
    <row r="11" spans="1:11" ht="12.75">
      <c r="A11" s="60" t="s">
        <v>46</v>
      </c>
      <c r="B11" s="57"/>
      <c r="C11" s="65">
        <v>1336.6</v>
      </c>
      <c r="D11" s="65">
        <v>1336.6</v>
      </c>
      <c r="E11" s="93">
        <v>714.2</v>
      </c>
      <c r="F11" s="62"/>
      <c r="G11" s="63"/>
      <c r="H11" s="64"/>
      <c r="I11" s="64"/>
      <c r="J11" s="64">
        <f>E11/C11</f>
        <v>0.5343408648810415</v>
      </c>
      <c r="K11" s="64">
        <f>E11/D11</f>
        <v>0.5343408648810415</v>
      </c>
    </row>
    <row r="12" spans="1:11" ht="12.75">
      <c r="A12" s="60" t="s">
        <v>47</v>
      </c>
      <c r="B12" s="57"/>
      <c r="C12" s="57">
        <v>162.1</v>
      </c>
      <c r="D12" s="57">
        <v>162.1</v>
      </c>
      <c r="E12" s="93">
        <v>24.3</v>
      </c>
      <c r="F12" s="62"/>
      <c r="G12" s="63"/>
      <c r="H12" s="64"/>
      <c r="I12" s="64"/>
      <c r="J12" s="64">
        <f>E12/C12</f>
        <v>0.1499074645280691</v>
      </c>
      <c r="K12" s="64">
        <f>E12/D12</f>
        <v>0.1499074645280691</v>
      </c>
    </row>
    <row r="13" spans="1:11" ht="12.75">
      <c r="A13" s="60" t="s">
        <v>48</v>
      </c>
      <c r="B13" s="57"/>
      <c r="C13" s="57">
        <v>163.2</v>
      </c>
      <c r="D13" s="57">
        <v>163.2</v>
      </c>
      <c r="E13" s="93">
        <v>67.4</v>
      </c>
      <c r="F13" s="62"/>
      <c r="G13" s="63"/>
      <c r="H13" s="64"/>
      <c r="I13" s="64"/>
      <c r="J13" s="64">
        <f>E13/C13</f>
        <v>0.41299019607843146</v>
      </c>
      <c r="K13" s="64">
        <f>E13/D13</f>
        <v>0.41299019607843146</v>
      </c>
    </row>
    <row r="14" spans="1:11" ht="12.75">
      <c r="A14" s="60" t="s">
        <v>49</v>
      </c>
      <c r="B14" s="57"/>
      <c r="C14" s="61">
        <v>12558.3</v>
      </c>
      <c r="D14" s="61">
        <v>12558.3</v>
      </c>
      <c r="E14" s="93">
        <v>4860.8</v>
      </c>
      <c r="F14" s="62"/>
      <c r="G14" s="63"/>
      <c r="H14" s="64"/>
      <c r="I14" s="64"/>
      <c r="J14" s="64">
        <f>E14/C14</f>
        <v>0.3870587579529077</v>
      </c>
      <c r="K14" s="64">
        <f>E14/D14</f>
        <v>0.3870587579529077</v>
      </c>
    </row>
    <row r="15" spans="1:12" ht="12.75">
      <c r="A15" s="10" t="s">
        <v>68</v>
      </c>
      <c r="B15" s="21" t="s">
        <v>70</v>
      </c>
      <c r="C15" s="4">
        <f>C16+C17+C18+C19+C20+C21+C22+C23+C24</f>
        <v>11760.5</v>
      </c>
      <c r="D15" s="4">
        <f>D16+D17+D18+D19+D20+D21+D22+D23+D24</f>
        <v>11760.5</v>
      </c>
      <c r="E15" s="4">
        <f>E16+E17+E18+E19+E20+E21+E22+E23+E24</f>
        <v>4857.799999999999</v>
      </c>
      <c r="F15" s="12">
        <f>F16+F17+F18+F19+F20+F21+F22+F23+F24</f>
        <v>0</v>
      </c>
      <c r="G15" s="30">
        <f>E15/C15</f>
        <v>0.41306066918923506</v>
      </c>
      <c r="H15" s="30"/>
      <c r="I15" s="30"/>
      <c r="J15" s="15">
        <f>E15/C15</f>
        <v>0.41306066918923506</v>
      </c>
      <c r="K15" s="15">
        <f>E15/D15</f>
        <v>0.41306066918923506</v>
      </c>
      <c r="L15" s="94"/>
    </row>
    <row r="16" spans="1:11" ht="12.75">
      <c r="A16" s="60" t="s">
        <v>41</v>
      </c>
      <c r="B16" s="66"/>
      <c r="C16" s="66">
        <v>1247.2</v>
      </c>
      <c r="D16" s="66">
        <v>1247.2</v>
      </c>
      <c r="E16" s="89">
        <v>515.2</v>
      </c>
      <c r="F16" s="62"/>
      <c r="G16" s="63"/>
      <c r="H16" s="5"/>
      <c r="I16" s="63"/>
      <c r="J16" s="64">
        <f>E16/C16</f>
        <v>0.413085311096857</v>
      </c>
      <c r="K16" s="64">
        <f>E16/D16</f>
        <v>0.413085311096857</v>
      </c>
    </row>
    <row r="17" spans="1:11" ht="12.75">
      <c r="A17" s="60" t="s">
        <v>42</v>
      </c>
      <c r="B17" s="66"/>
      <c r="C17" s="66">
        <v>703.5</v>
      </c>
      <c r="D17" s="66">
        <v>703.5</v>
      </c>
      <c r="E17" s="89">
        <v>290.6</v>
      </c>
      <c r="F17" s="62"/>
      <c r="G17" s="63"/>
      <c r="H17" s="5"/>
      <c r="I17" s="63"/>
      <c r="J17" s="64">
        <f>E17/C17</f>
        <v>0.41307746979388776</v>
      </c>
      <c r="K17" s="64">
        <f>E17/D17</f>
        <v>0.41307746979388776</v>
      </c>
    </row>
    <row r="18" spans="1:11" ht="12.75">
      <c r="A18" s="60" t="s">
        <v>43</v>
      </c>
      <c r="B18" s="66"/>
      <c r="C18" s="66">
        <v>1083.7</v>
      </c>
      <c r="D18" s="66">
        <v>1083.7</v>
      </c>
      <c r="E18" s="89">
        <v>447.6</v>
      </c>
      <c r="F18" s="62"/>
      <c r="G18" s="63"/>
      <c r="H18" s="5"/>
      <c r="I18" s="63"/>
      <c r="J18" s="64">
        <f>E18/C18</f>
        <v>0.4130294361908277</v>
      </c>
      <c r="K18" s="64">
        <f>E18/D18</f>
        <v>0.4130294361908277</v>
      </c>
    </row>
    <row r="19" spans="1:11" ht="12.75">
      <c r="A19" s="60" t="s">
        <v>44</v>
      </c>
      <c r="B19" s="66"/>
      <c r="C19" s="66">
        <v>1256.5</v>
      </c>
      <c r="D19" s="66">
        <v>1256.5</v>
      </c>
      <c r="E19" s="89">
        <v>519</v>
      </c>
      <c r="F19" s="62"/>
      <c r="G19" s="63"/>
      <c r="H19" s="5"/>
      <c r="I19" s="63"/>
      <c r="J19" s="64">
        <f>E19/C19</f>
        <v>0.4130521289295663</v>
      </c>
      <c r="K19" s="64">
        <f>E19/D19</f>
        <v>0.4130521289295663</v>
      </c>
    </row>
    <row r="20" spans="1:11" ht="12.75">
      <c r="A20" s="60" t="s">
        <v>45</v>
      </c>
      <c r="B20" s="66"/>
      <c r="C20" s="66">
        <v>891.3</v>
      </c>
      <c r="D20" s="66">
        <v>891.3</v>
      </c>
      <c r="E20" s="89">
        <v>368.2</v>
      </c>
      <c r="F20" s="62"/>
      <c r="G20" s="63"/>
      <c r="H20" s="5"/>
      <c r="I20" s="63"/>
      <c r="J20" s="64">
        <f>E20/C20</f>
        <v>0.4131044541680691</v>
      </c>
      <c r="K20" s="64">
        <f>E20/D20</f>
        <v>0.4131044541680691</v>
      </c>
    </row>
    <row r="21" spans="1:11" ht="12.75">
      <c r="A21" s="60" t="s">
        <v>46</v>
      </c>
      <c r="B21" s="66"/>
      <c r="C21" s="83">
        <v>1362.5</v>
      </c>
      <c r="D21" s="83">
        <v>1362.5</v>
      </c>
      <c r="E21" s="89">
        <v>562.8</v>
      </c>
      <c r="F21" s="62"/>
      <c r="G21" s="63"/>
      <c r="H21" s="5"/>
      <c r="I21" s="63"/>
      <c r="J21" s="64">
        <f>E21/C21</f>
        <v>0.4130642201834862</v>
      </c>
      <c r="K21" s="64">
        <f>E21/D21</f>
        <v>0.4130642201834862</v>
      </c>
    </row>
    <row r="22" spans="1:11" ht="12.75">
      <c r="A22" s="60" t="s">
        <v>47</v>
      </c>
      <c r="B22" s="66"/>
      <c r="C22" s="67">
        <v>1165.5</v>
      </c>
      <c r="D22" s="67">
        <v>1165.5</v>
      </c>
      <c r="E22" s="89">
        <v>481.4</v>
      </c>
      <c r="F22" s="62"/>
      <c r="G22" s="63"/>
      <c r="H22" s="5"/>
      <c r="I22" s="63"/>
      <c r="J22" s="64">
        <f>E22/C22</f>
        <v>0.413041613041613</v>
      </c>
      <c r="K22" s="64">
        <f>E22/D22</f>
        <v>0.413041613041613</v>
      </c>
    </row>
    <row r="23" spans="1:11" ht="12.75">
      <c r="A23" s="60" t="s">
        <v>48</v>
      </c>
      <c r="B23" s="66"/>
      <c r="C23" s="67">
        <v>1555.8</v>
      </c>
      <c r="D23" s="67">
        <v>1555.8</v>
      </c>
      <c r="E23" s="89">
        <v>642.6</v>
      </c>
      <c r="F23" s="62"/>
      <c r="G23" s="63"/>
      <c r="H23" s="30"/>
      <c r="I23" s="63"/>
      <c r="J23" s="64">
        <f>E23/C23</f>
        <v>0.41303509448515235</v>
      </c>
      <c r="K23" s="64">
        <f>E23/D23</f>
        <v>0.41303509448515235</v>
      </c>
    </row>
    <row r="24" spans="1:11" ht="12.75">
      <c r="A24" s="60" t="s">
        <v>49</v>
      </c>
      <c r="B24" s="66"/>
      <c r="C24" s="66">
        <v>2494.5</v>
      </c>
      <c r="D24" s="66">
        <v>2494.5</v>
      </c>
      <c r="E24" s="89">
        <v>1030.4</v>
      </c>
      <c r="F24" s="62"/>
      <c r="G24" s="63"/>
      <c r="H24" s="5"/>
      <c r="I24" s="63"/>
      <c r="J24" s="64">
        <f>E24/C24</f>
        <v>0.4130687512527561</v>
      </c>
      <c r="K24" s="64">
        <f>E24/D24</f>
        <v>0.4130687512527561</v>
      </c>
    </row>
    <row r="25" spans="1:11" ht="12.75">
      <c r="A25" s="7" t="s">
        <v>8</v>
      </c>
      <c r="B25" s="3" t="s">
        <v>9</v>
      </c>
      <c r="C25" s="4">
        <f>C26+C27+C28+C29+C30+C31+C32+C33+C34</f>
        <v>8</v>
      </c>
      <c r="D25" s="4">
        <f>D26+D27+D28+D29+D30+D31+D32+D33+D34</f>
        <v>8</v>
      </c>
      <c r="E25" s="4">
        <f>E26+E27+E28+E29+E30+E31+E32+E33+E34</f>
        <v>30.5</v>
      </c>
      <c r="F25" s="4">
        <f>F26+F27+F28+F29+F30+F31+F32+F33+F34</f>
        <v>0</v>
      </c>
      <c r="G25" s="30">
        <f>E25/C25</f>
        <v>3.8125</v>
      </c>
      <c r="H25" s="5" t="e">
        <f>E25/#REF!</f>
        <v>#REF!</v>
      </c>
      <c r="I25" s="5" t="e">
        <f>E25/#REF!</f>
        <v>#REF!</v>
      </c>
      <c r="J25" s="15">
        <f>E25/C25</f>
        <v>3.8125</v>
      </c>
      <c r="K25" s="15">
        <f>E25/D25</f>
        <v>3.8125</v>
      </c>
    </row>
    <row r="26" spans="1:11" ht="12.75">
      <c r="A26" s="60" t="s">
        <v>41</v>
      </c>
      <c r="B26" s="57"/>
      <c r="C26" s="61">
        <v>2.5</v>
      </c>
      <c r="D26" s="61">
        <v>2.5</v>
      </c>
      <c r="E26" s="89">
        <v>1.7</v>
      </c>
      <c r="F26" s="62"/>
      <c r="G26" s="63"/>
      <c r="H26" s="16"/>
      <c r="I26" s="16"/>
      <c r="J26" s="64">
        <f>E26/C26</f>
        <v>0.6799999999999999</v>
      </c>
      <c r="K26" s="64">
        <f>E26/D26</f>
        <v>0.6799999999999999</v>
      </c>
    </row>
    <row r="27" spans="1:11" ht="12.75">
      <c r="A27" s="60" t="s">
        <v>42</v>
      </c>
      <c r="B27" s="57"/>
      <c r="C27" s="57"/>
      <c r="D27" s="57"/>
      <c r="E27" s="89">
        <v>0</v>
      </c>
      <c r="F27" s="62"/>
      <c r="G27" s="63"/>
      <c r="H27" s="16"/>
      <c r="I27" s="16"/>
      <c r="J27" s="64"/>
      <c r="K27" s="64"/>
    </row>
    <row r="28" spans="1:11" ht="12.75">
      <c r="A28" s="60" t="s">
        <v>43</v>
      </c>
      <c r="B28" s="57"/>
      <c r="C28" s="57"/>
      <c r="D28" s="57"/>
      <c r="E28" s="89">
        <v>0</v>
      </c>
      <c r="F28" s="62"/>
      <c r="G28" s="63"/>
      <c r="H28" s="16"/>
      <c r="I28" s="16"/>
      <c r="J28" s="64"/>
      <c r="K28" s="64"/>
    </row>
    <row r="29" spans="1:11" ht="12.75">
      <c r="A29" s="60" t="s">
        <v>44</v>
      </c>
      <c r="B29" s="57"/>
      <c r="C29" s="61">
        <v>3</v>
      </c>
      <c r="D29" s="61">
        <v>3</v>
      </c>
      <c r="E29" s="89">
        <v>1.1</v>
      </c>
      <c r="F29" s="62"/>
      <c r="G29" s="63"/>
      <c r="H29" s="64"/>
      <c r="I29" s="64"/>
      <c r="J29" s="64">
        <f>E29/C29</f>
        <v>0.3666666666666667</v>
      </c>
      <c r="K29" s="64">
        <f>E29/D29</f>
        <v>0.3666666666666667</v>
      </c>
    </row>
    <row r="30" spans="1:11" ht="12.75">
      <c r="A30" s="60" t="s">
        <v>45</v>
      </c>
      <c r="B30" s="57"/>
      <c r="C30" s="57"/>
      <c r="D30" s="57"/>
      <c r="E30" s="89">
        <v>0</v>
      </c>
      <c r="F30" s="62"/>
      <c r="G30" s="63"/>
      <c r="H30" s="64"/>
      <c r="I30" s="64"/>
      <c r="J30" s="64"/>
      <c r="K30" s="64"/>
    </row>
    <row r="31" spans="1:11" ht="12.75">
      <c r="A31" s="60" t="s">
        <v>46</v>
      </c>
      <c r="B31" s="57"/>
      <c r="C31" s="57">
        <v>0.5</v>
      </c>
      <c r="D31" s="57">
        <v>0.5</v>
      </c>
      <c r="E31" s="89">
        <v>5.1</v>
      </c>
      <c r="F31" s="62"/>
      <c r="G31" s="63"/>
      <c r="H31" s="64"/>
      <c r="I31" s="64"/>
      <c r="J31" s="64" t="s">
        <v>14</v>
      </c>
      <c r="K31" s="64" t="s">
        <v>14</v>
      </c>
    </row>
    <row r="32" spans="1:11" ht="12.75">
      <c r="A32" s="60" t="s">
        <v>47</v>
      </c>
      <c r="B32" s="57"/>
      <c r="C32" s="57"/>
      <c r="D32" s="57"/>
      <c r="E32" s="89">
        <v>0</v>
      </c>
      <c r="F32" s="62"/>
      <c r="G32" s="63"/>
      <c r="H32" s="64"/>
      <c r="I32" s="64"/>
      <c r="J32" s="64"/>
      <c r="K32" s="64"/>
    </row>
    <row r="33" spans="1:11" ht="12.75">
      <c r="A33" s="60" t="s">
        <v>48</v>
      </c>
      <c r="B33" s="57"/>
      <c r="C33" s="57">
        <v>0.5</v>
      </c>
      <c r="D33" s="57">
        <v>0.5</v>
      </c>
      <c r="E33" s="89">
        <v>7.6</v>
      </c>
      <c r="F33" s="62"/>
      <c r="G33" s="63"/>
      <c r="H33" s="64"/>
      <c r="I33" s="64"/>
      <c r="J33" s="64" t="s">
        <v>14</v>
      </c>
      <c r="K33" s="64" t="s">
        <v>14</v>
      </c>
    </row>
    <row r="34" spans="1:11" ht="12.75">
      <c r="A34" s="60" t="s">
        <v>49</v>
      </c>
      <c r="B34" s="57"/>
      <c r="C34" s="57">
        <v>1.5</v>
      </c>
      <c r="D34" s="57">
        <v>1.5</v>
      </c>
      <c r="E34" s="89">
        <v>15</v>
      </c>
      <c r="F34" s="62"/>
      <c r="G34" s="63"/>
      <c r="H34" s="16"/>
      <c r="I34" s="16"/>
      <c r="J34" s="64" t="s">
        <v>14</v>
      </c>
      <c r="K34" s="64" t="s">
        <v>14</v>
      </c>
    </row>
    <row r="35" spans="1:11" ht="12.75">
      <c r="A35" s="7" t="s">
        <v>10</v>
      </c>
      <c r="B35" s="28" t="s">
        <v>11</v>
      </c>
      <c r="C35" s="4">
        <f>C36+C37+C38+C39+C40+C41+C42+C43+C44</f>
        <v>6032.900000000001</v>
      </c>
      <c r="D35" s="4">
        <f>D36+D37+D38+D39+D40+D41+D42+D43+D44</f>
        <v>6032.900000000001</v>
      </c>
      <c r="E35" s="4">
        <f>E36+E37+E38+E39+E40+E41+E42+E43+E44</f>
        <v>494.49999999999994</v>
      </c>
      <c r="F35" s="4">
        <f>F36+F37+F38+F39+F40+F41+F42+F43+F44</f>
        <v>0</v>
      </c>
      <c r="G35" s="30">
        <f>E35/C35</f>
        <v>0.08196721311475408</v>
      </c>
      <c r="H35" s="16"/>
      <c r="I35" s="16"/>
      <c r="J35" s="15">
        <f>E35/C35</f>
        <v>0.08196721311475408</v>
      </c>
      <c r="K35" s="15">
        <f>E35/D35</f>
        <v>0.08196721311475408</v>
      </c>
    </row>
    <row r="36" spans="1:11" ht="12.75">
      <c r="A36" s="60" t="s">
        <v>41</v>
      </c>
      <c r="B36" s="57"/>
      <c r="C36" s="61">
        <v>451.5</v>
      </c>
      <c r="D36" s="61">
        <v>451.5</v>
      </c>
      <c r="E36" s="6">
        <v>115.6</v>
      </c>
      <c r="F36" s="65"/>
      <c r="G36" s="63"/>
      <c r="H36" s="64"/>
      <c r="I36" s="64"/>
      <c r="J36" s="64">
        <f>E36/C36</f>
        <v>0.2560354374307863</v>
      </c>
      <c r="K36" s="64">
        <f>E36/D36</f>
        <v>0.2560354374307863</v>
      </c>
    </row>
    <row r="37" spans="1:11" ht="12.75">
      <c r="A37" s="60" t="s">
        <v>42</v>
      </c>
      <c r="B37" s="57"/>
      <c r="C37" s="61">
        <v>591.2</v>
      </c>
      <c r="D37" s="61">
        <v>591.2</v>
      </c>
      <c r="E37" s="6">
        <v>2.9</v>
      </c>
      <c r="F37" s="65"/>
      <c r="G37" s="63"/>
      <c r="H37" s="64"/>
      <c r="I37" s="64"/>
      <c r="J37" s="64">
        <f>E37/C37</f>
        <v>0.004905277401894451</v>
      </c>
      <c r="K37" s="64">
        <f>E37/D37</f>
        <v>0.004905277401894451</v>
      </c>
    </row>
    <row r="38" spans="1:11" ht="12.75">
      <c r="A38" s="60" t="s">
        <v>43</v>
      </c>
      <c r="B38" s="57"/>
      <c r="C38" s="61">
        <v>955.7</v>
      </c>
      <c r="D38" s="61">
        <v>955.7</v>
      </c>
      <c r="E38" s="6">
        <v>12.5</v>
      </c>
      <c r="F38" s="65"/>
      <c r="G38" s="63"/>
      <c r="H38" s="64"/>
      <c r="I38" s="64"/>
      <c r="J38" s="64">
        <f>E38/C38</f>
        <v>0.01307941822747724</v>
      </c>
      <c r="K38" s="64">
        <f>E38/D38</f>
        <v>0.01307941822747724</v>
      </c>
    </row>
    <row r="39" spans="1:11" ht="12.75">
      <c r="A39" s="60" t="s">
        <v>44</v>
      </c>
      <c r="B39" s="57"/>
      <c r="C39" s="61">
        <v>565</v>
      </c>
      <c r="D39" s="61">
        <v>565</v>
      </c>
      <c r="E39" s="6">
        <v>8.2</v>
      </c>
      <c r="F39" s="65"/>
      <c r="G39" s="63"/>
      <c r="H39" s="64"/>
      <c r="I39" s="64"/>
      <c r="J39" s="64">
        <f>E39/C39</f>
        <v>0.014513274336283185</v>
      </c>
      <c r="K39" s="64">
        <f>E39/D39</f>
        <v>0.014513274336283185</v>
      </c>
    </row>
    <row r="40" spans="1:11" ht="12.75">
      <c r="A40" s="60" t="s">
        <v>45</v>
      </c>
      <c r="B40" s="57"/>
      <c r="C40" s="61">
        <v>79.1</v>
      </c>
      <c r="D40" s="61">
        <v>79.1</v>
      </c>
      <c r="E40" s="6">
        <v>0</v>
      </c>
      <c r="F40" s="65"/>
      <c r="G40" s="63"/>
      <c r="H40" s="64"/>
      <c r="I40" s="64"/>
      <c r="J40" s="64">
        <f>E40/C40</f>
        <v>0</v>
      </c>
      <c r="K40" s="64">
        <f>E40/D40</f>
        <v>0</v>
      </c>
    </row>
    <row r="41" spans="1:11" ht="12.75">
      <c r="A41" s="60" t="s">
        <v>46</v>
      </c>
      <c r="B41" s="57"/>
      <c r="C41" s="61">
        <v>235.3</v>
      </c>
      <c r="D41" s="61">
        <v>235.3</v>
      </c>
      <c r="E41" s="6">
        <v>126.6</v>
      </c>
      <c r="F41" s="65"/>
      <c r="G41" s="63"/>
      <c r="H41" s="64"/>
      <c r="I41" s="64"/>
      <c r="J41" s="64">
        <f>E41/C41</f>
        <v>0.5380365490862727</v>
      </c>
      <c r="K41" s="64">
        <f>E41/D41</f>
        <v>0.5380365490862727</v>
      </c>
    </row>
    <row r="42" spans="1:11" ht="12.75">
      <c r="A42" s="60" t="s">
        <v>47</v>
      </c>
      <c r="B42" s="57"/>
      <c r="C42" s="61">
        <v>193.9</v>
      </c>
      <c r="D42" s="61">
        <v>193.9</v>
      </c>
      <c r="E42" s="6">
        <v>6.4</v>
      </c>
      <c r="F42" s="65"/>
      <c r="G42" s="63"/>
      <c r="H42" s="64"/>
      <c r="I42" s="64"/>
      <c r="J42" s="64">
        <f>E42/C42</f>
        <v>0.03300670448684889</v>
      </c>
      <c r="K42" s="64">
        <f>E42/D42</f>
        <v>0.03300670448684889</v>
      </c>
    </row>
    <row r="43" spans="1:12" ht="12.75">
      <c r="A43" s="60" t="s">
        <v>48</v>
      </c>
      <c r="B43" s="57"/>
      <c r="C43" s="61">
        <v>153.4</v>
      </c>
      <c r="D43" s="61">
        <v>153.4</v>
      </c>
      <c r="E43" s="6">
        <v>77.3</v>
      </c>
      <c r="F43" s="65"/>
      <c r="G43" s="63"/>
      <c r="H43" s="64"/>
      <c r="I43" s="64"/>
      <c r="J43" s="64">
        <f>E43/C43</f>
        <v>0.5039113428943937</v>
      </c>
      <c r="K43" s="64">
        <f>E43/D43</f>
        <v>0.5039113428943937</v>
      </c>
      <c r="L43" s="85"/>
    </row>
    <row r="44" spans="1:12" ht="12.75">
      <c r="A44" s="60" t="s">
        <v>49</v>
      </c>
      <c r="B44" s="57"/>
      <c r="C44" s="61">
        <v>2807.8</v>
      </c>
      <c r="D44" s="61">
        <v>2807.8</v>
      </c>
      <c r="E44" s="6">
        <v>145</v>
      </c>
      <c r="F44" s="65"/>
      <c r="G44" s="63"/>
      <c r="H44" s="64"/>
      <c r="I44" s="64"/>
      <c r="J44" s="64">
        <f>E44/C44</f>
        <v>0.05164185483296531</v>
      </c>
      <c r="K44" s="64">
        <f>E44/D44</f>
        <v>0.05164185483296531</v>
      </c>
      <c r="L44" s="85"/>
    </row>
    <row r="45" spans="1:12" s="8" customFormat="1" ht="12.75">
      <c r="A45" s="7" t="s">
        <v>87</v>
      </c>
      <c r="B45" s="3" t="s">
        <v>88</v>
      </c>
      <c r="C45" s="4">
        <f>C46+C47+C48+C49+C50+C51+C52+C53+C54</f>
        <v>5127.6</v>
      </c>
      <c r="D45" s="4">
        <f>D46+D47+D48+D49+D50+D51+D52+D53+D54</f>
        <v>5191.1</v>
      </c>
      <c r="E45" s="4">
        <f>E46+E47+E48+E49+E50+E51+E52+E53+E54</f>
        <v>1453.9</v>
      </c>
      <c r="F45" s="4">
        <f>F46+F47+F48+F49+F50+F51+F52+F53+F54</f>
        <v>0</v>
      </c>
      <c r="G45" s="5">
        <f>E45/C45</f>
        <v>0.28354395818706607</v>
      </c>
      <c r="H45" s="16" t="e">
        <f>E45/#REF!</f>
        <v>#REF!</v>
      </c>
      <c r="I45" s="16" t="e">
        <f>E45/#REF!</f>
        <v>#REF!</v>
      </c>
      <c r="J45" s="15">
        <f>E45/C45</f>
        <v>0.28354395818706607</v>
      </c>
      <c r="K45" s="15">
        <f>E45/D45</f>
        <v>0.2800755138602608</v>
      </c>
      <c r="L45" s="85"/>
    </row>
    <row r="46" spans="1:12" ht="12.75">
      <c r="A46" s="60" t="s">
        <v>41</v>
      </c>
      <c r="B46" s="57"/>
      <c r="C46" s="6">
        <v>93.2</v>
      </c>
      <c r="D46" s="6">
        <v>93.2</v>
      </c>
      <c r="E46" s="6">
        <v>126.8</v>
      </c>
      <c r="F46" s="65"/>
      <c r="G46" s="63"/>
      <c r="H46" s="64"/>
      <c r="I46" s="64"/>
      <c r="J46" s="64">
        <f>E46/C46</f>
        <v>1.3605150214592274</v>
      </c>
      <c r="K46" s="64">
        <f>E46/D46</f>
        <v>1.3605150214592274</v>
      </c>
      <c r="L46" s="85"/>
    </row>
    <row r="47" spans="1:12" ht="12.75">
      <c r="A47" s="60" t="s">
        <v>42</v>
      </c>
      <c r="B47" s="57"/>
      <c r="C47" s="6">
        <v>9.7</v>
      </c>
      <c r="D47" s="6">
        <v>9.7</v>
      </c>
      <c r="E47" s="6">
        <v>0.8</v>
      </c>
      <c r="F47" s="65"/>
      <c r="G47" s="63"/>
      <c r="H47" s="64"/>
      <c r="I47" s="64"/>
      <c r="J47" s="64">
        <f>E47/C47</f>
        <v>0.08247422680412372</v>
      </c>
      <c r="K47" s="64">
        <f>E47/D47</f>
        <v>0.08247422680412372</v>
      </c>
      <c r="L47" s="85"/>
    </row>
    <row r="48" spans="1:12" ht="12.75">
      <c r="A48" s="60" t="s">
        <v>43</v>
      </c>
      <c r="B48" s="57"/>
      <c r="C48" s="6">
        <v>189.8</v>
      </c>
      <c r="D48" s="6">
        <v>253.3</v>
      </c>
      <c r="E48" s="6">
        <v>239.6</v>
      </c>
      <c r="F48" s="65"/>
      <c r="G48" s="63"/>
      <c r="H48" s="64"/>
      <c r="I48" s="64"/>
      <c r="J48" s="64">
        <f>E48/C48</f>
        <v>1.262381454162276</v>
      </c>
      <c r="K48" s="64">
        <f>E48/D48</f>
        <v>0.9459139360442163</v>
      </c>
      <c r="L48" s="86"/>
    </row>
    <row r="49" spans="1:12" ht="12.75">
      <c r="A49" s="60" t="s">
        <v>44</v>
      </c>
      <c r="B49" s="57"/>
      <c r="C49" s="6">
        <v>422</v>
      </c>
      <c r="D49" s="6">
        <v>422</v>
      </c>
      <c r="E49" s="6">
        <v>46.2</v>
      </c>
      <c r="F49" s="65"/>
      <c r="G49" s="63"/>
      <c r="H49" s="64"/>
      <c r="I49" s="64"/>
      <c r="J49" s="64">
        <f>E49/C49</f>
        <v>0.109478672985782</v>
      </c>
      <c r="K49" s="64">
        <f>E49/D49</f>
        <v>0.109478672985782</v>
      </c>
      <c r="L49" s="85"/>
    </row>
    <row r="50" spans="1:12" ht="12.75">
      <c r="A50" s="60" t="s">
        <v>45</v>
      </c>
      <c r="B50" s="57"/>
      <c r="C50" s="6">
        <v>63</v>
      </c>
      <c r="D50" s="6">
        <v>63</v>
      </c>
      <c r="E50" s="6">
        <v>30.1</v>
      </c>
      <c r="F50" s="65"/>
      <c r="G50" s="63"/>
      <c r="H50" s="64"/>
      <c r="I50" s="64"/>
      <c r="J50" s="64">
        <f>E50/C50</f>
        <v>0.4777777777777778</v>
      </c>
      <c r="K50" s="64">
        <f>E50/D50</f>
        <v>0.4777777777777778</v>
      </c>
      <c r="L50" s="85"/>
    </row>
    <row r="51" spans="1:249" s="9" customFormat="1" ht="12.75">
      <c r="A51" s="60" t="s">
        <v>46</v>
      </c>
      <c r="B51" s="57"/>
      <c r="C51" s="6">
        <v>47.6</v>
      </c>
      <c r="D51" s="6">
        <v>47.6</v>
      </c>
      <c r="E51" s="6">
        <v>28.6</v>
      </c>
      <c r="F51" s="65"/>
      <c r="G51" s="63"/>
      <c r="H51" s="64"/>
      <c r="I51" s="64"/>
      <c r="J51" s="64">
        <f>E51/C51</f>
        <v>0.6008403361344538</v>
      </c>
      <c r="K51" s="64">
        <f>E51/D51</f>
        <v>0.6008403361344538</v>
      </c>
      <c r="L51" s="8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</row>
    <row r="52" spans="1:12" ht="12.75">
      <c r="A52" s="60" t="s">
        <v>47</v>
      </c>
      <c r="B52" s="57"/>
      <c r="C52" s="6"/>
      <c r="D52" s="6"/>
      <c r="E52" s="6">
        <v>0.1</v>
      </c>
      <c r="F52" s="65"/>
      <c r="G52" s="63"/>
      <c r="H52" s="64"/>
      <c r="I52" s="64"/>
      <c r="J52" s="64"/>
      <c r="K52" s="64"/>
      <c r="L52" s="86"/>
    </row>
    <row r="53" spans="1:249" s="8" customFormat="1" ht="12.75">
      <c r="A53" s="60" t="s">
        <v>48</v>
      </c>
      <c r="B53" s="57"/>
      <c r="C53" s="65">
        <v>78.3</v>
      </c>
      <c r="D53" s="65">
        <v>78.3</v>
      </c>
      <c r="E53" s="6">
        <v>14.7</v>
      </c>
      <c r="F53" s="65"/>
      <c r="G53" s="63"/>
      <c r="H53" s="64"/>
      <c r="I53" s="64"/>
      <c r="J53" s="64">
        <f>E53/C53</f>
        <v>0.18773946360153257</v>
      </c>
      <c r="K53" s="64">
        <f>E53/D53</f>
        <v>0.18773946360153257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</row>
    <row r="54" spans="1:11" ht="12.75">
      <c r="A54" s="60" t="s">
        <v>49</v>
      </c>
      <c r="C54" s="6">
        <v>4224</v>
      </c>
      <c r="D54" s="6">
        <v>4224</v>
      </c>
      <c r="E54" s="6">
        <v>967</v>
      </c>
      <c r="F54" s="65"/>
      <c r="G54" s="63"/>
      <c r="H54" s="64"/>
      <c r="I54" s="64"/>
      <c r="J54" s="64">
        <f>E54/C54</f>
        <v>0.22892992424242425</v>
      </c>
      <c r="K54" s="64">
        <f>E54/D54</f>
        <v>0.22892992424242425</v>
      </c>
    </row>
    <row r="55" spans="1:249" ht="12.75">
      <c r="A55" s="7" t="s">
        <v>89</v>
      </c>
      <c r="B55" s="3" t="s">
        <v>82</v>
      </c>
      <c r="C55" s="4">
        <f>C56+C57+C58+C59+C60+C61+C62+C63+C64</f>
        <v>10472.5</v>
      </c>
      <c r="D55" s="4">
        <f>D56+D57+D58+D59+D60+D61+D62+D63+D64</f>
        <v>10472.5</v>
      </c>
      <c r="E55" s="4">
        <f>E56+E57+E58+E59+E60+E61+E62+E63+E64</f>
        <v>725.8000000000001</v>
      </c>
      <c r="F55" s="4">
        <f>F56+F57+F58+F59+F60+F61+F62+F63+F64</f>
        <v>0</v>
      </c>
      <c r="G55" s="5">
        <f>E55/C55</f>
        <v>0.06930532346622106</v>
      </c>
      <c r="H55" s="16" t="e">
        <f>E55/#REF!</f>
        <v>#REF!</v>
      </c>
      <c r="I55" s="16" t="e">
        <f>E55/#REF!</f>
        <v>#REF!</v>
      </c>
      <c r="J55" s="15">
        <f>E55/C55</f>
        <v>0.06930532346622106</v>
      </c>
      <c r="K55" s="15">
        <f>E55/D55</f>
        <v>0.06930532346622106</v>
      </c>
      <c r="L55" s="95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2.75">
      <c r="A56" s="60" t="s">
        <v>41</v>
      </c>
      <c r="B56" s="57"/>
      <c r="C56" s="6">
        <v>1386.4</v>
      </c>
      <c r="D56" s="6">
        <v>1386.4</v>
      </c>
      <c r="E56" s="6">
        <v>150.3</v>
      </c>
      <c r="F56" s="65"/>
      <c r="G56" s="63"/>
      <c r="H56" s="64"/>
      <c r="I56" s="64"/>
      <c r="J56" s="64">
        <f>E56/C56</f>
        <v>0.10841027120600115</v>
      </c>
      <c r="K56" s="64">
        <f>E56/D56</f>
        <v>0.10841027120600115</v>
      </c>
      <c r="L56" s="85"/>
    </row>
    <row r="57" spans="1:12" ht="12.75">
      <c r="A57" s="60" t="s">
        <v>42</v>
      </c>
      <c r="B57" s="57"/>
      <c r="C57" s="6">
        <v>669.4</v>
      </c>
      <c r="D57" s="6">
        <v>669.4</v>
      </c>
      <c r="E57" s="6">
        <v>18.5</v>
      </c>
      <c r="F57" s="65"/>
      <c r="G57" s="63"/>
      <c r="H57" s="64"/>
      <c r="I57" s="64"/>
      <c r="J57" s="64">
        <f>E57/C57</f>
        <v>0.02763668957275172</v>
      </c>
      <c r="K57" s="64">
        <f>E57/D57</f>
        <v>0.02763668957275172</v>
      </c>
      <c r="L57" s="85"/>
    </row>
    <row r="58" spans="1:12" ht="12.75">
      <c r="A58" s="60" t="s">
        <v>43</v>
      </c>
      <c r="B58" s="57"/>
      <c r="C58" s="6">
        <v>965.2</v>
      </c>
      <c r="D58" s="6">
        <v>965.2</v>
      </c>
      <c r="E58" s="6">
        <v>71.9</v>
      </c>
      <c r="F58" s="65"/>
      <c r="G58" s="63"/>
      <c r="H58" s="64"/>
      <c r="I58" s="64"/>
      <c r="J58" s="64">
        <f>E58/C58</f>
        <v>0.0744923331951927</v>
      </c>
      <c r="K58" s="64">
        <f>E58/D58</f>
        <v>0.0744923331951927</v>
      </c>
      <c r="L58" s="86"/>
    </row>
    <row r="59" spans="1:12" ht="12.75">
      <c r="A59" s="60" t="s">
        <v>44</v>
      </c>
      <c r="B59" s="57"/>
      <c r="C59" s="6">
        <v>1284.4</v>
      </c>
      <c r="D59" s="6">
        <v>1284.4</v>
      </c>
      <c r="E59" s="6">
        <v>81.2</v>
      </c>
      <c r="F59" s="65"/>
      <c r="G59" s="63"/>
      <c r="H59" s="64"/>
      <c r="I59" s="64"/>
      <c r="J59" s="64">
        <f>E59/C59</f>
        <v>0.0632201806290875</v>
      </c>
      <c r="K59" s="64">
        <f>E59/D59</f>
        <v>0.0632201806290875</v>
      </c>
      <c r="L59" s="85"/>
    </row>
    <row r="60" spans="1:12" ht="12.75">
      <c r="A60" s="60" t="s">
        <v>45</v>
      </c>
      <c r="B60" s="57"/>
      <c r="C60" s="6">
        <v>521.4</v>
      </c>
      <c r="D60" s="6">
        <v>521.4</v>
      </c>
      <c r="E60" s="6">
        <v>27.5</v>
      </c>
      <c r="F60" s="65"/>
      <c r="G60" s="63"/>
      <c r="H60" s="64"/>
      <c r="I60" s="64"/>
      <c r="J60" s="64">
        <f>E60/C60</f>
        <v>0.052742616033755275</v>
      </c>
      <c r="K60" s="64">
        <f>E60/D60</f>
        <v>0.052742616033755275</v>
      </c>
      <c r="L60" s="85"/>
    </row>
    <row r="61" spans="1:249" s="9" customFormat="1" ht="12.75">
      <c r="A61" s="60" t="s">
        <v>46</v>
      </c>
      <c r="B61" s="57"/>
      <c r="C61" s="6">
        <v>1133.3</v>
      </c>
      <c r="D61" s="6">
        <v>1133.3</v>
      </c>
      <c r="E61" s="6">
        <v>107</v>
      </c>
      <c r="F61" s="65"/>
      <c r="G61" s="63"/>
      <c r="H61" s="64"/>
      <c r="I61" s="64"/>
      <c r="J61" s="64">
        <f>E61/C61</f>
        <v>0.09441454160416483</v>
      </c>
      <c r="K61" s="64">
        <f>E61/D61</f>
        <v>0.09441454160416483</v>
      </c>
      <c r="L61" s="8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  <c r="IE61" s="55"/>
      <c r="IF61" s="55"/>
      <c r="IG61" s="55"/>
      <c r="IH61" s="55"/>
      <c r="II61" s="55"/>
      <c r="IJ61" s="55"/>
      <c r="IK61" s="55"/>
      <c r="IL61" s="55"/>
      <c r="IM61" s="55"/>
      <c r="IN61" s="55"/>
      <c r="IO61" s="55"/>
    </row>
    <row r="62" spans="1:12" ht="12.75">
      <c r="A62" s="60" t="s">
        <v>47</v>
      </c>
      <c r="B62" s="57"/>
      <c r="C62" s="6">
        <v>523.6</v>
      </c>
      <c r="D62" s="6">
        <v>523.6</v>
      </c>
      <c r="E62" s="6">
        <v>45.5</v>
      </c>
      <c r="F62" s="65"/>
      <c r="G62" s="63"/>
      <c r="H62" s="64"/>
      <c r="I62" s="64"/>
      <c r="J62" s="64">
        <f>E62/C62</f>
        <v>0.08689839572192513</v>
      </c>
      <c r="K62" s="64">
        <f>E62/D62</f>
        <v>0.08689839572192513</v>
      </c>
      <c r="L62" s="86"/>
    </row>
    <row r="63" spans="1:249" ht="12.75">
      <c r="A63" s="60" t="s">
        <v>48</v>
      </c>
      <c r="B63" s="57"/>
      <c r="C63" s="65">
        <v>836.5</v>
      </c>
      <c r="D63" s="65">
        <v>836.5</v>
      </c>
      <c r="E63" s="6">
        <v>64.3</v>
      </c>
      <c r="F63" s="65"/>
      <c r="G63" s="63"/>
      <c r="H63" s="64"/>
      <c r="I63" s="64"/>
      <c r="J63" s="64">
        <f>E63/C63</f>
        <v>0.07686790197250448</v>
      </c>
      <c r="K63" s="64">
        <f>E63/D63</f>
        <v>0.07686790197250448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11" ht="12.75">
      <c r="A64" s="60" t="s">
        <v>49</v>
      </c>
      <c r="B64" s="57"/>
      <c r="C64" s="6">
        <v>3152.3</v>
      </c>
      <c r="D64" s="6">
        <v>3152.3</v>
      </c>
      <c r="E64" s="6">
        <v>159.6</v>
      </c>
      <c r="F64" s="65"/>
      <c r="G64" s="63"/>
      <c r="H64" s="64"/>
      <c r="I64" s="64"/>
      <c r="J64" s="64">
        <f>E64/C64</f>
        <v>0.05062969894997303</v>
      </c>
      <c r="K64" s="64">
        <f>E64/D64</f>
        <v>0.05062969894997303</v>
      </c>
    </row>
    <row r="65" spans="1:11" ht="12.75">
      <c r="A65" s="112" t="s">
        <v>15</v>
      </c>
      <c r="B65" s="113"/>
      <c r="C65" s="13">
        <f>C5+C15+C25+C35+C45+C55</f>
        <v>49071.2</v>
      </c>
      <c r="D65" s="13">
        <f>D5+D15+D25+D35+D45+D55</f>
        <v>49143.2</v>
      </c>
      <c r="E65" s="13">
        <f>E5+E15+E25+E35+E45+E55</f>
        <v>13871.4</v>
      </c>
      <c r="F65" s="13">
        <f>F5+F15+F25+F35+F45+F55</f>
        <v>0</v>
      </c>
      <c r="G65" s="14">
        <f>E65/C65</f>
        <v>0.28267904595771043</v>
      </c>
      <c r="H65" s="14" t="e">
        <f>E65/#REF!</f>
        <v>#REF!</v>
      </c>
      <c r="I65" s="14" t="e">
        <f>E65/#REF!</f>
        <v>#REF!</v>
      </c>
      <c r="J65" s="26">
        <f>E65/C65</f>
        <v>0.28267904595771043</v>
      </c>
      <c r="K65" s="26">
        <f>E65/D65</f>
        <v>0.28226489117517783</v>
      </c>
    </row>
    <row r="66" spans="1:249" s="9" customFormat="1" ht="12.75">
      <c r="A66" s="7" t="s">
        <v>74</v>
      </c>
      <c r="B66" s="28" t="s">
        <v>16</v>
      </c>
      <c r="C66" s="4">
        <f>C67</f>
        <v>3424.6</v>
      </c>
      <c r="D66" s="4">
        <f>D67</f>
        <v>3424.6</v>
      </c>
      <c r="E66" s="4">
        <f>E67</f>
        <v>1361.7</v>
      </c>
      <c r="F66" s="4">
        <f>F67</f>
        <v>0</v>
      </c>
      <c r="G66" s="5">
        <f>E66/C66</f>
        <v>0.39762308006774516</v>
      </c>
      <c r="H66" s="5" t="e">
        <f>E66/#REF!</f>
        <v>#REF!</v>
      </c>
      <c r="I66" s="5" t="e">
        <f>E66/#REF!</f>
        <v>#REF!</v>
      </c>
      <c r="J66" s="15">
        <f>E66/C66</f>
        <v>0.39762308006774516</v>
      </c>
      <c r="K66" s="15">
        <f>E66/D66</f>
        <v>0.39762308006774516</v>
      </c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  <c r="HG66" s="55"/>
      <c r="HH66" s="55"/>
      <c r="HI66" s="55"/>
      <c r="HJ66" s="55"/>
      <c r="HK66" s="55"/>
      <c r="HL66" s="55"/>
      <c r="HM66" s="55"/>
      <c r="HN66" s="55"/>
      <c r="HO66" s="55"/>
      <c r="HP66" s="55"/>
      <c r="HQ66" s="55"/>
      <c r="HR66" s="55"/>
      <c r="HS66" s="55"/>
      <c r="HT66" s="55"/>
      <c r="HU66" s="55"/>
      <c r="HV66" s="55"/>
      <c r="HW66" s="55"/>
      <c r="HX66" s="55"/>
      <c r="HY66" s="55"/>
      <c r="HZ66" s="55"/>
      <c r="IA66" s="55"/>
      <c r="IB66" s="55"/>
      <c r="IC66" s="55"/>
      <c r="ID66" s="55"/>
      <c r="IE66" s="55"/>
      <c r="IF66" s="55"/>
      <c r="IG66" s="55"/>
      <c r="IH66" s="55"/>
      <c r="II66" s="55"/>
      <c r="IJ66" s="55"/>
      <c r="IK66" s="55"/>
      <c r="IL66" s="55"/>
      <c r="IM66" s="55"/>
      <c r="IN66" s="55"/>
      <c r="IO66" s="55"/>
    </row>
    <row r="67" spans="1:11" ht="12.75">
      <c r="A67" s="60" t="s">
        <v>49</v>
      </c>
      <c r="B67" s="57"/>
      <c r="C67" s="6">
        <v>3424.6</v>
      </c>
      <c r="D67" s="6">
        <v>3424.6</v>
      </c>
      <c r="E67" s="6">
        <v>1361.7</v>
      </c>
      <c r="F67" s="62"/>
      <c r="G67" s="63"/>
      <c r="H67" s="63"/>
      <c r="I67" s="63"/>
      <c r="J67" s="64">
        <f>E67/C67</f>
        <v>0.39762308006774516</v>
      </c>
      <c r="K67" s="64">
        <f>E67/D67</f>
        <v>0.39762308006774516</v>
      </c>
    </row>
    <row r="68" spans="1:249" ht="12.75">
      <c r="A68" s="10" t="s">
        <v>96</v>
      </c>
      <c r="B68" s="77" t="s">
        <v>77</v>
      </c>
      <c r="C68" s="4">
        <f>C69</f>
        <v>0</v>
      </c>
      <c r="D68" s="4">
        <f>D69</f>
        <v>0</v>
      </c>
      <c r="E68" s="4">
        <f>E69</f>
        <v>0</v>
      </c>
      <c r="F68" s="78"/>
      <c r="G68" s="30"/>
      <c r="H68" s="30"/>
      <c r="I68" s="30"/>
      <c r="J68" s="64"/>
      <c r="K68" s="64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</row>
    <row r="69" spans="1:11" ht="12" customHeight="1">
      <c r="A69" s="60" t="s">
        <v>49</v>
      </c>
      <c r="B69" s="66"/>
      <c r="C69" s="6"/>
      <c r="D69" s="6"/>
      <c r="E69" s="6"/>
      <c r="F69" s="62"/>
      <c r="G69" s="63"/>
      <c r="H69" s="63"/>
      <c r="I69" s="63"/>
      <c r="J69" s="64"/>
      <c r="K69" s="64"/>
    </row>
    <row r="70" spans="1:11" ht="26.25" customHeight="1">
      <c r="A70" s="7" t="s">
        <v>75</v>
      </c>
      <c r="B70" s="27" t="s">
        <v>50</v>
      </c>
      <c r="C70" s="4">
        <f>C71</f>
        <v>175</v>
      </c>
      <c r="D70" s="4">
        <f>D71</f>
        <v>175</v>
      </c>
      <c r="E70" s="4">
        <f>E71</f>
        <v>164.7</v>
      </c>
      <c r="F70" s="4">
        <f>F71</f>
        <v>0</v>
      </c>
      <c r="G70" s="5">
        <f>E70/C70</f>
        <v>0.9411428571428571</v>
      </c>
      <c r="H70" s="16" t="s">
        <v>14</v>
      </c>
      <c r="I70" s="16" t="s">
        <v>14</v>
      </c>
      <c r="J70" s="15">
        <f>E70/C70</f>
        <v>0.9411428571428571</v>
      </c>
      <c r="K70" s="15">
        <f>E70/D70</f>
        <v>0.9411428571428571</v>
      </c>
    </row>
    <row r="71" spans="1:11" ht="12" customHeight="1">
      <c r="A71" s="60" t="s">
        <v>49</v>
      </c>
      <c r="B71" s="66"/>
      <c r="C71" s="6">
        <v>175</v>
      </c>
      <c r="D71" s="6">
        <v>175</v>
      </c>
      <c r="E71" s="6">
        <v>164.7</v>
      </c>
      <c r="F71" s="62"/>
      <c r="G71" s="63"/>
      <c r="H71" s="64"/>
      <c r="I71" s="64"/>
      <c r="J71" s="64">
        <f>E71/C71</f>
        <v>0.9411428571428571</v>
      </c>
      <c r="K71" s="64">
        <f>E71/D71</f>
        <v>0.9411428571428571</v>
      </c>
    </row>
    <row r="72" spans="1:11" ht="12" customHeight="1">
      <c r="A72" s="7" t="s">
        <v>90</v>
      </c>
      <c r="B72" s="27" t="s">
        <v>91</v>
      </c>
      <c r="C72" s="12">
        <f>C73</f>
        <v>150</v>
      </c>
      <c r="D72" s="12">
        <f>D73</f>
        <v>150</v>
      </c>
      <c r="E72" s="4">
        <f>E73</f>
        <v>209.8</v>
      </c>
      <c r="F72" s="78"/>
      <c r="G72" s="30"/>
      <c r="H72" s="15"/>
      <c r="I72" s="15"/>
      <c r="J72" s="15">
        <f>E72/C72</f>
        <v>1.3986666666666667</v>
      </c>
      <c r="K72" s="15">
        <f>E72/D72</f>
        <v>1.3986666666666667</v>
      </c>
    </row>
    <row r="73" spans="1:11" ht="12" customHeight="1">
      <c r="A73" s="60" t="s">
        <v>49</v>
      </c>
      <c r="B73" s="66"/>
      <c r="C73" s="6">
        <v>150</v>
      </c>
      <c r="D73" s="6">
        <v>150</v>
      </c>
      <c r="E73" s="6">
        <v>209.8</v>
      </c>
      <c r="F73" s="62"/>
      <c r="G73" s="63"/>
      <c r="H73" s="64"/>
      <c r="I73" s="64"/>
      <c r="J73" s="64">
        <f>E73/C73</f>
        <v>1.3986666666666667</v>
      </c>
      <c r="K73" s="64">
        <f>E73/D73</f>
        <v>1.3986666666666667</v>
      </c>
    </row>
    <row r="74" spans="1:11" ht="12.75">
      <c r="A74" s="7" t="s">
        <v>109</v>
      </c>
      <c r="B74" s="77" t="s">
        <v>25</v>
      </c>
      <c r="C74" s="6"/>
      <c r="D74" s="6"/>
      <c r="E74" s="4">
        <v>0</v>
      </c>
      <c r="F74" s="78"/>
      <c r="G74" s="30"/>
      <c r="H74" s="15"/>
      <c r="I74" s="15"/>
      <c r="J74" s="64"/>
      <c r="K74" s="64"/>
    </row>
    <row r="75" spans="1:11" ht="12.75">
      <c r="A75" s="60" t="s">
        <v>45</v>
      </c>
      <c r="B75" s="66"/>
      <c r="C75" s="6"/>
      <c r="D75" s="6"/>
      <c r="E75" s="6">
        <v>0</v>
      </c>
      <c r="F75" s="62"/>
      <c r="G75" s="63"/>
      <c r="H75" s="64"/>
      <c r="I75" s="64"/>
      <c r="J75" s="64"/>
      <c r="K75" s="64"/>
    </row>
    <row r="76" spans="1:11" ht="12.75">
      <c r="A76" s="112" t="s">
        <v>26</v>
      </c>
      <c r="B76" s="113"/>
      <c r="C76" s="13">
        <f>C66+C70+C72+C74</f>
        <v>3749.6</v>
      </c>
      <c r="D76" s="13">
        <f aca="true" t="shared" si="0" ref="D76:I76">D66+D70+D72+D74</f>
        <v>3749.6</v>
      </c>
      <c r="E76" s="13">
        <f t="shared" si="0"/>
        <v>1736.2</v>
      </c>
      <c r="F76" s="13">
        <f t="shared" si="0"/>
        <v>0</v>
      </c>
      <c r="G76" s="13">
        <f t="shared" si="0"/>
        <v>1.3387659372106022</v>
      </c>
      <c r="H76" s="13" t="e">
        <f t="shared" si="0"/>
        <v>#REF!</v>
      </c>
      <c r="I76" s="13" t="e">
        <f t="shared" si="0"/>
        <v>#REF!</v>
      </c>
      <c r="J76" s="26">
        <f>E76/C76</f>
        <v>0.46303605717943247</v>
      </c>
      <c r="K76" s="26">
        <f>E76/D76</f>
        <v>0.46303605717943247</v>
      </c>
    </row>
    <row r="77" spans="1:11" ht="16.5">
      <c r="A77" s="114" t="s">
        <v>51</v>
      </c>
      <c r="B77" s="115"/>
      <c r="C77" s="17">
        <f>C78+C79+C80+C81+C82+C83+C84+C85+C86</f>
        <v>52820.799999999996</v>
      </c>
      <c r="D77" s="17">
        <f>D78+D79+D80+D81+D82+D83+D84+D85+D86</f>
        <v>52892.799999999996</v>
      </c>
      <c r="E77" s="17">
        <f>E78+E79+E80+E81+E82+E83+E84+E85+E86</f>
        <v>15607.600000000002</v>
      </c>
      <c r="F77" s="17">
        <f>F78+F79+F80+F81+F82+F83+F84+F85+F86</f>
        <v>0</v>
      </c>
      <c r="G77" s="17">
        <f>G78+G79+G80+G81+G82+G83+G84+G85+G86</f>
        <v>1.9214452326496436</v>
      </c>
      <c r="H77" s="17" t="e">
        <f>H78+H79+H80+H81+H82+H83+H84+H85+H86</f>
        <v>#REF!</v>
      </c>
      <c r="I77" s="17" t="e">
        <f>I78+I79+I80+I81+I82+I83+I84+I85+I86</f>
        <v>#REF!</v>
      </c>
      <c r="J77" s="76">
        <f>E77/C77</f>
        <v>0.29548208281586047</v>
      </c>
      <c r="K77" s="76">
        <f>E77/D77</f>
        <v>0.29507985964063166</v>
      </c>
    </row>
    <row r="78" spans="1:11" ht="12.75">
      <c r="A78" s="60" t="s">
        <v>41</v>
      </c>
      <c r="B78" s="57"/>
      <c r="C78" s="4">
        <f>C6+C16+C26+C36+C46+C56</f>
        <v>3697</v>
      </c>
      <c r="D78" s="4">
        <f>D6+D16+D26+D36+D46+D56</f>
        <v>3697</v>
      </c>
      <c r="E78" s="4">
        <f>E6+E16+E26+E36+E46+E56</f>
        <v>1123.6000000000001</v>
      </c>
      <c r="F78" s="4">
        <f>F6+F16+F26+F36+F46+F56</f>
        <v>0</v>
      </c>
      <c r="G78" s="30">
        <f>E78/C78</f>
        <v>0.3039220989991886</v>
      </c>
      <c r="H78" s="5" t="e">
        <f>E78/#REF!</f>
        <v>#REF!</v>
      </c>
      <c r="I78" s="5" t="e">
        <f>E78/#REF!</f>
        <v>#REF!</v>
      </c>
      <c r="J78" s="15">
        <f>E78/C78</f>
        <v>0.3039220989991886</v>
      </c>
      <c r="K78" s="16">
        <f>E78/D78</f>
        <v>0.3039220989991886</v>
      </c>
    </row>
    <row r="79" spans="1:11" ht="12.75">
      <c r="A79" s="60" t="s">
        <v>42</v>
      </c>
      <c r="B79" s="57"/>
      <c r="C79" s="4">
        <f>C7+C17+C27+C37+C47+C57</f>
        <v>2156.5</v>
      </c>
      <c r="D79" s="4">
        <f>D7+D17+D27+D37+D47+D57</f>
        <v>2156.5</v>
      </c>
      <c r="E79" s="4">
        <f>E7+E17+E27+E37+E47+E57</f>
        <v>382.7</v>
      </c>
      <c r="F79" s="4">
        <f>F7+F17+F27+F37+F47+F57</f>
        <v>0</v>
      </c>
      <c r="G79" s="30">
        <f>E79/C79</f>
        <v>0.17746348249478322</v>
      </c>
      <c r="H79" s="5" t="e">
        <f>E79/#REF!</f>
        <v>#REF!</v>
      </c>
      <c r="I79" s="5" t="e">
        <f>E79/#REF!</f>
        <v>#REF!</v>
      </c>
      <c r="J79" s="15">
        <f>E79/C79</f>
        <v>0.17746348249478322</v>
      </c>
      <c r="K79" s="16">
        <f>E79/D79</f>
        <v>0.17746348249478322</v>
      </c>
    </row>
    <row r="80" spans="1:11" ht="12.75">
      <c r="A80" s="60" t="s">
        <v>43</v>
      </c>
      <c r="B80" s="57"/>
      <c r="C80" s="4">
        <f>C8+C18+C28+C38+C48+C58</f>
        <v>3561.2</v>
      </c>
      <c r="D80" s="4">
        <f>D8+D18+D28+D38+D48+D58</f>
        <v>3633.2</v>
      </c>
      <c r="E80" s="4">
        <f>E8+E18+E28+E38+E48+E58</f>
        <v>949.1</v>
      </c>
      <c r="F80" s="4">
        <f>F8+F18+F28+F38+F48+F58</f>
        <v>0</v>
      </c>
      <c r="G80" s="30">
        <f>E80/C80</f>
        <v>0.2665112883297765</v>
      </c>
      <c r="H80" s="5" t="e">
        <f>E80/#REF!</f>
        <v>#REF!</v>
      </c>
      <c r="I80" s="5" t="e">
        <f>E80/#REF!</f>
        <v>#REF!</v>
      </c>
      <c r="J80" s="15">
        <f>E80/C80</f>
        <v>0.2665112883297765</v>
      </c>
      <c r="K80" s="16">
        <f>E80/D80</f>
        <v>0.26122976989981284</v>
      </c>
    </row>
    <row r="81" spans="1:11" ht="12.75">
      <c r="A81" s="60" t="s">
        <v>44</v>
      </c>
      <c r="B81" s="57"/>
      <c r="C81" s="4">
        <f>C9+C19+C29+C39+C49+C59</f>
        <v>3874.6</v>
      </c>
      <c r="D81" s="4">
        <f>D9+D19+D29+D39+D49+D59</f>
        <v>3874.6</v>
      </c>
      <c r="E81" s="4">
        <f>E9+E19+E29+E39+E49+E59</f>
        <v>822.0000000000001</v>
      </c>
      <c r="F81" s="4">
        <f>F9+F19+F29+F39+F49+F59</f>
        <v>0</v>
      </c>
      <c r="G81" s="30">
        <f>E81/C81</f>
        <v>0.21215093170907967</v>
      </c>
      <c r="H81" s="5" t="e">
        <f>E81/#REF!</f>
        <v>#REF!</v>
      </c>
      <c r="I81" s="5" t="e">
        <f>E81/#REF!</f>
        <v>#REF!</v>
      </c>
      <c r="J81" s="15">
        <f>E81/C81</f>
        <v>0.21215093170907967</v>
      </c>
      <c r="K81" s="16">
        <f>E81/D81</f>
        <v>0.21215093170907967</v>
      </c>
    </row>
    <row r="82" spans="1:11" ht="12.75">
      <c r="A82" s="60" t="s">
        <v>45</v>
      </c>
      <c r="B82" s="57"/>
      <c r="C82" s="4">
        <f>C10+C20+C30+C40+C50+C60+C75</f>
        <v>1594.9</v>
      </c>
      <c r="D82" s="4">
        <f>D10+D20+D30+D40+D50+D60+D75</f>
        <v>1594.9</v>
      </c>
      <c r="E82" s="4">
        <f>E10+E20+E30+E40+E50+E60+E75</f>
        <v>440.3</v>
      </c>
      <c r="F82" s="4">
        <f>F10+F20+F30+F40+F50+F60+F75</f>
        <v>0</v>
      </c>
      <c r="G82" s="4">
        <f>G10+G20+G30+G40+G50+G60+G75</f>
        <v>0</v>
      </c>
      <c r="H82" s="4">
        <f>H10+H20+H30+H40+H50+H60+H75</f>
        <v>0</v>
      </c>
      <c r="I82" s="4">
        <f>I10+I20+I30+I40+I50+I60+I75</f>
        <v>0</v>
      </c>
      <c r="J82" s="15">
        <f>E82/C82</f>
        <v>0.2760674650448304</v>
      </c>
      <c r="K82" s="16">
        <f>E82/D82</f>
        <v>0.2760674650448304</v>
      </c>
    </row>
    <row r="83" spans="1:11" ht="12.75">
      <c r="A83" s="60" t="s">
        <v>46</v>
      </c>
      <c r="B83" s="57"/>
      <c r="C83" s="4">
        <f>C11+C21+C31+C41+C51+C61</f>
        <v>4115.8</v>
      </c>
      <c r="D83" s="4">
        <f>D11+D21+D31+D41+D51+D61</f>
        <v>4115.8</v>
      </c>
      <c r="E83" s="4">
        <f>E11+E21+E31+E41+E51+E61</f>
        <v>1544.2999999999997</v>
      </c>
      <c r="F83" s="4">
        <f>F11+F21+F31+F41+F51+F61</f>
        <v>0</v>
      </c>
      <c r="G83" s="30">
        <f>E83/C83</f>
        <v>0.37521259536420615</v>
      </c>
      <c r="H83" s="5" t="e">
        <f>E83/#REF!</f>
        <v>#REF!</v>
      </c>
      <c r="I83" s="5" t="e">
        <f>E83/#REF!</f>
        <v>#REF!</v>
      </c>
      <c r="J83" s="15">
        <f>E83/C83</f>
        <v>0.37521259536420615</v>
      </c>
      <c r="K83" s="16">
        <f>E83/D83</f>
        <v>0.37521259536420615</v>
      </c>
    </row>
    <row r="84" spans="1:11" ht="12.75">
      <c r="A84" s="60" t="s">
        <v>47</v>
      </c>
      <c r="B84" s="57"/>
      <c r="C84" s="4">
        <f>C12+C22+C32+C42+C52+C62</f>
        <v>2045.1</v>
      </c>
      <c r="D84" s="4">
        <f>D12+D22+D32+D42+D52+D62</f>
        <v>2045.1</v>
      </c>
      <c r="E84" s="4">
        <f>E12+E22+E32+E42+E52+E62</f>
        <v>557.7</v>
      </c>
      <c r="F84" s="4">
        <f>F12+F22+F32+F42+F52+F62</f>
        <v>0</v>
      </c>
      <c r="G84" s="30">
        <f>E84/C84</f>
        <v>0.27270060143758257</v>
      </c>
      <c r="H84" s="5" t="e">
        <f>E84/#REF!</f>
        <v>#REF!</v>
      </c>
      <c r="I84" s="5" t="e">
        <f>E84/#REF!</f>
        <v>#REF!</v>
      </c>
      <c r="J84" s="15">
        <f>E84/C84</f>
        <v>0.27270060143758257</v>
      </c>
      <c r="K84" s="16">
        <f>E84/D84</f>
        <v>0.27270060143758257</v>
      </c>
    </row>
    <row r="85" spans="1:11" ht="15.75" customHeight="1">
      <c r="A85" s="60" t="s">
        <v>48</v>
      </c>
      <c r="B85" s="57"/>
      <c r="C85" s="4">
        <f>C13+C23+C33+C43+C53+C63</f>
        <v>2787.7</v>
      </c>
      <c r="D85" s="4">
        <f>D13+D23+D33+D43+D53+D63</f>
        <v>2787.7</v>
      </c>
      <c r="E85" s="4">
        <f>E13+E23+E33+E43+E53+E63</f>
        <v>873.9</v>
      </c>
      <c r="F85" s="4">
        <f>F13+F23+F33+F43+F53+F63</f>
        <v>0</v>
      </c>
      <c r="G85" s="30">
        <f>E85/C85</f>
        <v>0.31348423431502676</v>
      </c>
      <c r="H85" s="5" t="e">
        <f>E85/#REF!</f>
        <v>#REF!</v>
      </c>
      <c r="I85" s="5" t="e">
        <f>E85/#REF!</f>
        <v>#REF!</v>
      </c>
      <c r="J85" s="15">
        <f>E85/C85</f>
        <v>0.31348423431502676</v>
      </c>
      <c r="K85" s="16">
        <f>E85/D85</f>
        <v>0.31348423431502676</v>
      </c>
    </row>
    <row r="86" spans="1:11" ht="12.75">
      <c r="A86" s="60" t="s">
        <v>49</v>
      </c>
      <c r="B86" s="57"/>
      <c r="C86" s="4">
        <f>C14+C24+C34+C44+C54+C64+C67+C71+C73</f>
        <v>28987.999999999996</v>
      </c>
      <c r="D86" s="4">
        <f>D14+D24+D34+D44+D54+D64+D67+D71+D73</f>
        <v>28987.999999999996</v>
      </c>
      <c r="E86" s="4">
        <f>E14+E24+E34+E44+E54+E64+E67+E71+E73+E69</f>
        <v>8914.000000000002</v>
      </c>
      <c r="F86" s="4">
        <f>F14+F24+F34+F44+F54+F64+F67+F71+F73</f>
        <v>0</v>
      </c>
      <c r="G86" s="4">
        <f>G14+G24+G34+G44+G54+G64+G67+G71+G73</f>
        <v>0</v>
      </c>
      <c r="H86" s="4">
        <f>H14+H24+H34+H44+H54+H64+H67+H71+H73</f>
        <v>0</v>
      </c>
      <c r="I86" s="4">
        <f>I14+I24+I34+I44+I54+I64+I67+I71+I73</f>
        <v>0</v>
      </c>
      <c r="J86" s="15">
        <f>E86/C86</f>
        <v>0.3075065544363186</v>
      </c>
      <c r="K86" s="16">
        <f>E86/D86</f>
        <v>0.3075065544363186</v>
      </c>
    </row>
    <row r="87" spans="1:11" ht="63">
      <c r="A87" s="19" t="s">
        <v>97</v>
      </c>
      <c r="B87" s="1" t="s">
        <v>52</v>
      </c>
      <c r="C87" s="4">
        <f>C88+C89+C90+C91+C92+C93+C94+C95+C96</f>
        <v>27441</v>
      </c>
      <c r="D87" s="4">
        <f>D88+D89+D90+D91+D92+D93+D94+D95+D96</f>
        <v>27441</v>
      </c>
      <c r="E87" s="4">
        <f>E88+E89+E90+E91+E92+E93+E94+E95+E96</f>
        <v>11433.800000000001</v>
      </c>
      <c r="F87" s="4">
        <f>F88+F89+F90+F91+F92+F93+F94+F95+F96</f>
        <v>0</v>
      </c>
      <c r="G87" s="5">
        <f>E87/C87</f>
        <v>0.41666848875769835</v>
      </c>
      <c r="H87" s="16" t="e">
        <f>E87/#REF!</f>
        <v>#REF!</v>
      </c>
      <c r="I87" s="16" t="e">
        <f>E87/#REF!</f>
        <v>#REF!</v>
      </c>
      <c r="J87" s="15">
        <f>E87/C87</f>
        <v>0.41666848875769835</v>
      </c>
      <c r="K87" s="16">
        <f>E87/D87</f>
        <v>0.41666848875769835</v>
      </c>
    </row>
    <row r="88" spans="1:11" ht="12.75">
      <c r="A88" s="60" t="s">
        <v>41</v>
      </c>
      <c r="B88" s="57"/>
      <c r="C88" s="6">
        <v>4468.1</v>
      </c>
      <c r="D88" s="6">
        <v>4468.1</v>
      </c>
      <c r="E88" s="6">
        <v>1861.7</v>
      </c>
      <c r="F88" s="6"/>
      <c r="G88" s="63"/>
      <c r="H88" s="64"/>
      <c r="I88" s="64"/>
      <c r="J88" s="64">
        <f>E88/C88</f>
        <v>0.4166648015935185</v>
      </c>
      <c r="K88" s="64">
        <f>E88/D88</f>
        <v>0.4166648015935185</v>
      </c>
    </row>
    <row r="89" spans="1:11" ht="12.75">
      <c r="A89" s="60" t="s">
        <v>42</v>
      </c>
      <c r="B89" s="57"/>
      <c r="C89" s="6">
        <v>2172.6</v>
      </c>
      <c r="D89" s="6">
        <v>2172.6</v>
      </c>
      <c r="E89" s="6">
        <v>905.5</v>
      </c>
      <c r="F89" s="6"/>
      <c r="G89" s="63"/>
      <c r="H89" s="64"/>
      <c r="I89" s="64"/>
      <c r="J89" s="64">
        <f>E89/C89</f>
        <v>0.4167817361686459</v>
      </c>
      <c r="K89" s="64">
        <f>E89/D89</f>
        <v>0.4167817361686459</v>
      </c>
    </row>
    <row r="90" spans="1:11" ht="12.75">
      <c r="A90" s="60" t="s">
        <v>43</v>
      </c>
      <c r="B90" s="57"/>
      <c r="C90" s="6">
        <v>4256.7</v>
      </c>
      <c r="D90" s="6">
        <v>4256.7</v>
      </c>
      <c r="E90" s="6">
        <v>1773.6</v>
      </c>
      <c r="F90" s="6"/>
      <c r="G90" s="63"/>
      <c r="H90" s="64"/>
      <c r="I90" s="64"/>
      <c r="J90" s="64">
        <f>E90/C90</f>
        <v>0.4166607935724857</v>
      </c>
      <c r="K90" s="64">
        <f>E90/D90</f>
        <v>0.4166607935724857</v>
      </c>
    </row>
    <row r="91" spans="1:11" ht="12.75">
      <c r="A91" s="60" t="s">
        <v>44</v>
      </c>
      <c r="B91" s="57"/>
      <c r="C91" s="6">
        <v>2279.4</v>
      </c>
      <c r="D91" s="6">
        <v>2279.4</v>
      </c>
      <c r="E91" s="6">
        <v>949.8</v>
      </c>
      <c r="F91" s="6"/>
      <c r="G91" s="63"/>
      <c r="H91" s="64"/>
      <c r="I91" s="64"/>
      <c r="J91" s="64">
        <f>E91/C91</f>
        <v>0.4166886022637536</v>
      </c>
      <c r="K91" s="64">
        <f>E91/D91</f>
        <v>0.4166886022637536</v>
      </c>
    </row>
    <row r="92" spans="1:11" ht="12.75">
      <c r="A92" s="60" t="s">
        <v>45</v>
      </c>
      <c r="B92" s="57"/>
      <c r="C92" s="6">
        <v>3225.6</v>
      </c>
      <c r="D92" s="6">
        <v>3225.6</v>
      </c>
      <c r="E92" s="6">
        <v>1344</v>
      </c>
      <c r="F92" s="6"/>
      <c r="G92" s="63"/>
      <c r="H92" s="64"/>
      <c r="I92" s="64"/>
      <c r="J92" s="64">
        <f>E92/C92</f>
        <v>0.4166666666666667</v>
      </c>
      <c r="K92" s="64">
        <f>E92/D92</f>
        <v>0.4166666666666667</v>
      </c>
    </row>
    <row r="93" spans="1:11" ht="12.75">
      <c r="A93" s="60" t="s">
        <v>46</v>
      </c>
      <c r="B93" s="57"/>
      <c r="C93" s="6">
        <v>3458.1</v>
      </c>
      <c r="D93" s="6">
        <v>3458.1</v>
      </c>
      <c r="E93" s="6">
        <v>1440.9</v>
      </c>
      <c r="F93" s="6"/>
      <c r="G93" s="63"/>
      <c r="H93" s="64"/>
      <c r="I93" s="64"/>
      <c r="J93" s="64">
        <f>E93/C93</f>
        <v>0.4166738960700963</v>
      </c>
      <c r="K93" s="64">
        <f>E93/D93</f>
        <v>0.4166738960700963</v>
      </c>
    </row>
    <row r="94" spans="1:11" ht="13.5" customHeight="1">
      <c r="A94" s="60" t="s">
        <v>47</v>
      </c>
      <c r="B94" s="57"/>
      <c r="C94" s="6">
        <v>3372.5</v>
      </c>
      <c r="D94" s="6">
        <v>3372.5</v>
      </c>
      <c r="E94" s="6">
        <v>1405.2</v>
      </c>
      <c r="F94" s="6"/>
      <c r="G94" s="63"/>
      <c r="H94" s="64"/>
      <c r="I94" s="64"/>
      <c r="J94" s="64">
        <f>E94/C94</f>
        <v>0.41666419570051894</v>
      </c>
      <c r="K94" s="64">
        <f>E94/D94</f>
        <v>0.41666419570051894</v>
      </c>
    </row>
    <row r="95" spans="1:11" ht="13.5" customHeight="1">
      <c r="A95" s="60" t="s">
        <v>48</v>
      </c>
      <c r="B95" s="57"/>
      <c r="C95" s="6">
        <v>4208</v>
      </c>
      <c r="D95" s="6">
        <v>4208</v>
      </c>
      <c r="E95" s="6">
        <v>1753.1</v>
      </c>
      <c r="F95" s="6"/>
      <c r="G95" s="63"/>
      <c r="H95" s="64"/>
      <c r="I95" s="64"/>
      <c r="J95" s="64">
        <f>E95/C95</f>
        <v>0.416611216730038</v>
      </c>
      <c r="K95" s="64">
        <f>E95/D95</f>
        <v>0.416611216730038</v>
      </c>
    </row>
    <row r="96" spans="1:11" ht="12.75">
      <c r="A96" s="73" t="s">
        <v>49</v>
      </c>
      <c r="B96" s="57"/>
      <c r="C96" s="6"/>
      <c r="D96" s="6"/>
      <c r="E96" s="6"/>
      <c r="F96" s="62"/>
      <c r="G96" s="63"/>
      <c r="H96" s="64"/>
      <c r="I96" s="64"/>
      <c r="J96" s="64"/>
      <c r="K96" s="64"/>
    </row>
    <row r="97" spans="1:11" ht="110.25">
      <c r="A97" s="19" t="s">
        <v>98</v>
      </c>
      <c r="B97" s="1" t="s">
        <v>53</v>
      </c>
      <c r="C97" s="4">
        <f>C98+C99+C100+C101+C102+C103+C104+C105+C106</f>
        <v>1220.3</v>
      </c>
      <c r="D97" s="4">
        <f>D98+D99+D100+D101+D102+D103+D104+D105+D106</f>
        <v>1220.3</v>
      </c>
      <c r="E97" s="4">
        <f>E98+E99+E100+E101+E102+E103+E104+E105+E106</f>
        <v>610.2</v>
      </c>
      <c r="F97" s="4">
        <f>F98+F99+F100+F101+F102+F103+F104+F105+F106</f>
        <v>0</v>
      </c>
      <c r="G97" s="5">
        <f>E97/C97</f>
        <v>0.500040973531099</v>
      </c>
      <c r="H97" s="5" t="e">
        <f>E97/#REF!</f>
        <v>#REF!</v>
      </c>
      <c r="I97" s="5" t="e">
        <f>E97/#REF!</f>
        <v>#REF!</v>
      </c>
      <c r="J97" s="15">
        <f>E97/C97</f>
        <v>0.500040973531099</v>
      </c>
      <c r="K97" s="16">
        <f>E97/D97</f>
        <v>0.500040973531099</v>
      </c>
    </row>
    <row r="98" spans="1:11" ht="12.75">
      <c r="A98" s="60" t="s">
        <v>41</v>
      </c>
      <c r="B98" s="57"/>
      <c r="C98" s="6">
        <v>93.9</v>
      </c>
      <c r="D98" s="6">
        <v>93.9</v>
      </c>
      <c r="E98" s="61">
        <v>47</v>
      </c>
      <c r="F98" s="62"/>
      <c r="G98" s="63"/>
      <c r="H98" s="63"/>
      <c r="I98" s="63"/>
      <c r="J98" s="64">
        <f>E98/C98</f>
        <v>0.5005324813631522</v>
      </c>
      <c r="K98" s="64">
        <f>E98/D98</f>
        <v>0.5005324813631522</v>
      </c>
    </row>
    <row r="99" spans="1:11" ht="12.75">
      <c r="A99" s="60" t="s">
        <v>42</v>
      </c>
      <c r="B99" s="57"/>
      <c r="C99" s="6">
        <v>93.9</v>
      </c>
      <c r="D99" s="6">
        <v>93.9</v>
      </c>
      <c r="E99" s="61">
        <v>47</v>
      </c>
      <c r="F99" s="62"/>
      <c r="G99" s="63"/>
      <c r="H99" s="63"/>
      <c r="I99" s="63"/>
      <c r="J99" s="64">
        <f>E99/C99</f>
        <v>0.5005324813631522</v>
      </c>
      <c r="K99" s="64">
        <f>E99/D99</f>
        <v>0.5005324813631522</v>
      </c>
    </row>
    <row r="100" spans="1:11" ht="12.75">
      <c r="A100" s="60" t="s">
        <v>43</v>
      </c>
      <c r="B100" s="57"/>
      <c r="C100" s="6">
        <v>93.9</v>
      </c>
      <c r="D100" s="6">
        <v>93.9</v>
      </c>
      <c r="E100" s="61">
        <v>46.9</v>
      </c>
      <c r="F100" s="62"/>
      <c r="G100" s="63"/>
      <c r="H100" s="63"/>
      <c r="I100" s="63"/>
      <c r="J100" s="64">
        <f>E100/C100</f>
        <v>0.4994675186368477</v>
      </c>
      <c r="K100" s="64">
        <f>E100/D100</f>
        <v>0.4994675186368477</v>
      </c>
    </row>
    <row r="101" spans="1:249" s="9" customFormat="1" ht="12" customHeight="1">
      <c r="A101" s="60" t="s">
        <v>44</v>
      </c>
      <c r="B101" s="57"/>
      <c r="C101" s="6">
        <v>93.9</v>
      </c>
      <c r="D101" s="6">
        <v>93.9</v>
      </c>
      <c r="E101" s="61">
        <v>46.9</v>
      </c>
      <c r="F101" s="62"/>
      <c r="G101" s="63"/>
      <c r="H101" s="63"/>
      <c r="I101" s="63"/>
      <c r="J101" s="64">
        <f>E101/C101</f>
        <v>0.4994675186368477</v>
      </c>
      <c r="K101" s="64">
        <f>E101/D101</f>
        <v>0.4994675186368477</v>
      </c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DT101" s="55"/>
      <c r="DU101" s="55"/>
      <c r="DV101" s="55"/>
      <c r="DW101" s="55"/>
      <c r="DX101" s="55"/>
      <c r="DY101" s="55"/>
      <c r="DZ101" s="55"/>
      <c r="EA101" s="55"/>
      <c r="EB101" s="55"/>
      <c r="EC101" s="55"/>
      <c r="ED101" s="55"/>
      <c r="EE101" s="55"/>
      <c r="EF101" s="55"/>
      <c r="EG101" s="55"/>
      <c r="EH101" s="55"/>
      <c r="EI101" s="55"/>
      <c r="EJ101" s="55"/>
      <c r="EK101" s="55"/>
      <c r="EL101" s="55"/>
      <c r="EM101" s="55"/>
      <c r="EN101" s="55"/>
      <c r="EO101" s="55"/>
      <c r="EP101" s="55"/>
      <c r="EQ101" s="55"/>
      <c r="ER101" s="55"/>
      <c r="ES101" s="55"/>
      <c r="ET101" s="55"/>
      <c r="EU101" s="55"/>
      <c r="EV101" s="55"/>
      <c r="EW101" s="55"/>
      <c r="EX101" s="55"/>
      <c r="EY101" s="55"/>
      <c r="EZ101" s="55"/>
      <c r="FA101" s="55"/>
      <c r="FB101" s="55"/>
      <c r="FC101" s="55"/>
      <c r="FD101" s="55"/>
      <c r="FE101" s="55"/>
      <c r="FF101" s="55"/>
      <c r="FG101" s="55"/>
      <c r="FH101" s="55"/>
      <c r="FI101" s="55"/>
      <c r="FJ101" s="55"/>
      <c r="FK101" s="55"/>
      <c r="FL101" s="55"/>
      <c r="FM101" s="55"/>
      <c r="FN101" s="55"/>
      <c r="FO101" s="55"/>
      <c r="FP101" s="55"/>
      <c r="FQ101" s="55"/>
      <c r="FR101" s="55"/>
      <c r="FS101" s="55"/>
      <c r="FT101" s="55"/>
      <c r="FU101" s="55"/>
      <c r="FV101" s="55"/>
      <c r="FW101" s="55"/>
      <c r="FX101" s="55"/>
      <c r="FY101" s="55"/>
      <c r="FZ101" s="55"/>
      <c r="GA101" s="55"/>
      <c r="GB101" s="55"/>
      <c r="GC101" s="55"/>
      <c r="GD101" s="55"/>
      <c r="GE101" s="55"/>
      <c r="GF101" s="55"/>
      <c r="GG101" s="55"/>
      <c r="GH101" s="55"/>
      <c r="GI101" s="55"/>
      <c r="GJ101" s="55"/>
      <c r="GK101" s="55"/>
      <c r="GL101" s="55"/>
      <c r="GM101" s="55"/>
      <c r="GN101" s="55"/>
      <c r="GO101" s="55"/>
      <c r="GP101" s="55"/>
      <c r="GQ101" s="55"/>
      <c r="GR101" s="55"/>
      <c r="GS101" s="55"/>
      <c r="GT101" s="55"/>
      <c r="GU101" s="55"/>
      <c r="GV101" s="55"/>
      <c r="GW101" s="55"/>
      <c r="GX101" s="55"/>
      <c r="GY101" s="55"/>
      <c r="GZ101" s="55"/>
      <c r="HA101" s="55"/>
      <c r="HB101" s="55"/>
      <c r="HC101" s="55"/>
      <c r="HD101" s="55"/>
      <c r="HE101" s="55"/>
      <c r="HF101" s="55"/>
      <c r="HG101" s="55"/>
      <c r="HH101" s="55"/>
      <c r="HI101" s="55"/>
      <c r="HJ101" s="55"/>
      <c r="HK101" s="55"/>
      <c r="HL101" s="55"/>
      <c r="HM101" s="55"/>
      <c r="HN101" s="55"/>
      <c r="HO101" s="55"/>
      <c r="HP101" s="55"/>
      <c r="HQ101" s="55"/>
      <c r="HR101" s="55"/>
      <c r="HS101" s="55"/>
      <c r="HT101" s="55"/>
      <c r="HU101" s="55"/>
      <c r="HV101" s="55"/>
      <c r="HW101" s="55"/>
      <c r="HX101" s="55"/>
      <c r="HY101" s="55"/>
      <c r="HZ101" s="55"/>
      <c r="IA101" s="55"/>
      <c r="IB101" s="55"/>
      <c r="IC101" s="55"/>
      <c r="ID101" s="55"/>
      <c r="IE101" s="55"/>
      <c r="IF101" s="55"/>
      <c r="IG101" s="55"/>
      <c r="IH101" s="55"/>
      <c r="II101" s="55"/>
      <c r="IJ101" s="55"/>
      <c r="IK101" s="55"/>
      <c r="IL101" s="55"/>
      <c r="IM101" s="55"/>
      <c r="IN101" s="55"/>
      <c r="IO101" s="55"/>
    </row>
    <row r="102" spans="1:249" s="9" customFormat="1" ht="12.75">
      <c r="A102" s="60" t="s">
        <v>45</v>
      </c>
      <c r="B102" s="57"/>
      <c r="C102" s="6">
        <v>93.9</v>
      </c>
      <c r="D102" s="6">
        <v>93.9</v>
      </c>
      <c r="E102" s="61">
        <v>46.9</v>
      </c>
      <c r="F102" s="62"/>
      <c r="G102" s="63"/>
      <c r="H102" s="63"/>
      <c r="I102" s="63"/>
      <c r="J102" s="64">
        <f>E102/C102</f>
        <v>0.4994675186368477</v>
      </c>
      <c r="K102" s="64">
        <f>E102/D102</f>
        <v>0.4994675186368477</v>
      </c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  <c r="DW102" s="55"/>
      <c r="DX102" s="55"/>
      <c r="DY102" s="55"/>
      <c r="DZ102" s="55"/>
      <c r="EA102" s="55"/>
      <c r="EB102" s="55"/>
      <c r="EC102" s="55"/>
      <c r="ED102" s="55"/>
      <c r="EE102" s="55"/>
      <c r="EF102" s="55"/>
      <c r="EG102" s="55"/>
      <c r="EH102" s="55"/>
      <c r="EI102" s="55"/>
      <c r="EJ102" s="55"/>
      <c r="EK102" s="55"/>
      <c r="EL102" s="55"/>
      <c r="EM102" s="55"/>
      <c r="EN102" s="55"/>
      <c r="EO102" s="55"/>
      <c r="EP102" s="55"/>
      <c r="EQ102" s="55"/>
      <c r="ER102" s="55"/>
      <c r="ES102" s="55"/>
      <c r="ET102" s="55"/>
      <c r="EU102" s="55"/>
      <c r="EV102" s="55"/>
      <c r="EW102" s="55"/>
      <c r="EX102" s="55"/>
      <c r="EY102" s="55"/>
      <c r="EZ102" s="55"/>
      <c r="FA102" s="55"/>
      <c r="FB102" s="55"/>
      <c r="FC102" s="55"/>
      <c r="FD102" s="55"/>
      <c r="FE102" s="55"/>
      <c r="FF102" s="55"/>
      <c r="FG102" s="55"/>
      <c r="FH102" s="55"/>
      <c r="FI102" s="55"/>
      <c r="FJ102" s="55"/>
      <c r="FK102" s="55"/>
      <c r="FL102" s="55"/>
      <c r="FM102" s="55"/>
      <c r="FN102" s="55"/>
      <c r="FO102" s="55"/>
      <c r="FP102" s="55"/>
      <c r="FQ102" s="55"/>
      <c r="FR102" s="55"/>
      <c r="FS102" s="55"/>
      <c r="FT102" s="55"/>
      <c r="FU102" s="55"/>
      <c r="FV102" s="55"/>
      <c r="FW102" s="55"/>
      <c r="FX102" s="55"/>
      <c r="FY102" s="55"/>
      <c r="FZ102" s="55"/>
      <c r="GA102" s="55"/>
      <c r="GB102" s="55"/>
      <c r="GC102" s="55"/>
      <c r="GD102" s="55"/>
      <c r="GE102" s="55"/>
      <c r="GF102" s="55"/>
      <c r="GG102" s="55"/>
      <c r="GH102" s="55"/>
      <c r="GI102" s="55"/>
      <c r="GJ102" s="55"/>
      <c r="GK102" s="55"/>
      <c r="GL102" s="55"/>
      <c r="GM102" s="55"/>
      <c r="GN102" s="55"/>
      <c r="GO102" s="55"/>
      <c r="GP102" s="55"/>
      <c r="GQ102" s="55"/>
      <c r="GR102" s="55"/>
      <c r="GS102" s="55"/>
      <c r="GT102" s="55"/>
      <c r="GU102" s="55"/>
      <c r="GV102" s="55"/>
      <c r="GW102" s="55"/>
      <c r="GX102" s="55"/>
      <c r="GY102" s="55"/>
      <c r="GZ102" s="55"/>
      <c r="HA102" s="55"/>
      <c r="HB102" s="55"/>
      <c r="HC102" s="55"/>
      <c r="HD102" s="55"/>
      <c r="HE102" s="55"/>
      <c r="HF102" s="55"/>
      <c r="HG102" s="55"/>
      <c r="HH102" s="55"/>
      <c r="HI102" s="55"/>
      <c r="HJ102" s="55"/>
      <c r="HK102" s="55"/>
      <c r="HL102" s="55"/>
      <c r="HM102" s="55"/>
      <c r="HN102" s="55"/>
      <c r="HO102" s="55"/>
      <c r="HP102" s="55"/>
      <c r="HQ102" s="55"/>
      <c r="HR102" s="55"/>
      <c r="HS102" s="55"/>
      <c r="HT102" s="55"/>
      <c r="HU102" s="55"/>
      <c r="HV102" s="55"/>
      <c r="HW102" s="55"/>
      <c r="HX102" s="55"/>
      <c r="HY102" s="55"/>
      <c r="HZ102" s="55"/>
      <c r="IA102" s="55"/>
      <c r="IB102" s="55"/>
      <c r="IC102" s="55"/>
      <c r="ID102" s="55"/>
      <c r="IE102" s="55"/>
      <c r="IF102" s="55"/>
      <c r="IG102" s="55"/>
      <c r="IH102" s="55"/>
      <c r="II102" s="55"/>
      <c r="IJ102" s="55"/>
      <c r="IK102" s="55"/>
      <c r="IL102" s="55"/>
      <c r="IM102" s="55"/>
      <c r="IN102" s="55"/>
      <c r="IO102" s="55"/>
    </row>
    <row r="103" spans="1:249" s="9" customFormat="1" ht="27" customHeight="1">
      <c r="A103" s="60" t="s">
        <v>46</v>
      </c>
      <c r="B103" s="57"/>
      <c r="C103" s="6">
        <v>93.9</v>
      </c>
      <c r="D103" s="6">
        <v>93.9</v>
      </c>
      <c r="E103" s="61">
        <v>46.9</v>
      </c>
      <c r="F103" s="62"/>
      <c r="G103" s="63"/>
      <c r="H103" s="63"/>
      <c r="I103" s="63"/>
      <c r="J103" s="64">
        <f>E103/C103</f>
        <v>0.4994675186368477</v>
      </c>
      <c r="K103" s="64">
        <f>E103/D103</f>
        <v>0.4994675186368477</v>
      </c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55"/>
      <c r="DV103" s="55"/>
      <c r="DW103" s="55"/>
      <c r="DX103" s="55"/>
      <c r="DY103" s="55"/>
      <c r="DZ103" s="55"/>
      <c r="EA103" s="55"/>
      <c r="EB103" s="55"/>
      <c r="EC103" s="55"/>
      <c r="ED103" s="55"/>
      <c r="EE103" s="55"/>
      <c r="EF103" s="55"/>
      <c r="EG103" s="55"/>
      <c r="EH103" s="55"/>
      <c r="EI103" s="55"/>
      <c r="EJ103" s="55"/>
      <c r="EK103" s="55"/>
      <c r="EL103" s="55"/>
      <c r="EM103" s="55"/>
      <c r="EN103" s="55"/>
      <c r="EO103" s="55"/>
      <c r="EP103" s="55"/>
      <c r="EQ103" s="55"/>
      <c r="ER103" s="55"/>
      <c r="ES103" s="55"/>
      <c r="ET103" s="55"/>
      <c r="EU103" s="55"/>
      <c r="EV103" s="55"/>
      <c r="EW103" s="55"/>
      <c r="EX103" s="55"/>
      <c r="EY103" s="55"/>
      <c r="EZ103" s="55"/>
      <c r="FA103" s="55"/>
      <c r="FB103" s="55"/>
      <c r="FC103" s="55"/>
      <c r="FD103" s="55"/>
      <c r="FE103" s="55"/>
      <c r="FF103" s="55"/>
      <c r="FG103" s="55"/>
      <c r="FH103" s="55"/>
      <c r="FI103" s="55"/>
      <c r="FJ103" s="55"/>
      <c r="FK103" s="55"/>
      <c r="FL103" s="55"/>
      <c r="FM103" s="55"/>
      <c r="FN103" s="55"/>
      <c r="FO103" s="55"/>
      <c r="FP103" s="55"/>
      <c r="FQ103" s="55"/>
      <c r="FR103" s="55"/>
      <c r="FS103" s="55"/>
      <c r="FT103" s="55"/>
      <c r="FU103" s="55"/>
      <c r="FV103" s="55"/>
      <c r="FW103" s="55"/>
      <c r="FX103" s="55"/>
      <c r="FY103" s="55"/>
      <c r="FZ103" s="55"/>
      <c r="GA103" s="55"/>
      <c r="GB103" s="55"/>
      <c r="GC103" s="55"/>
      <c r="GD103" s="55"/>
      <c r="GE103" s="55"/>
      <c r="GF103" s="55"/>
      <c r="GG103" s="55"/>
      <c r="GH103" s="55"/>
      <c r="GI103" s="55"/>
      <c r="GJ103" s="55"/>
      <c r="GK103" s="55"/>
      <c r="GL103" s="55"/>
      <c r="GM103" s="55"/>
      <c r="GN103" s="55"/>
      <c r="GO103" s="55"/>
      <c r="GP103" s="55"/>
      <c r="GQ103" s="55"/>
      <c r="GR103" s="55"/>
      <c r="GS103" s="55"/>
      <c r="GT103" s="55"/>
      <c r="GU103" s="55"/>
      <c r="GV103" s="55"/>
      <c r="GW103" s="55"/>
      <c r="GX103" s="55"/>
      <c r="GY103" s="55"/>
      <c r="GZ103" s="55"/>
      <c r="HA103" s="55"/>
      <c r="HB103" s="55"/>
      <c r="HC103" s="55"/>
      <c r="HD103" s="55"/>
      <c r="HE103" s="55"/>
      <c r="HF103" s="55"/>
      <c r="HG103" s="55"/>
      <c r="HH103" s="55"/>
      <c r="HI103" s="55"/>
      <c r="HJ103" s="55"/>
      <c r="HK103" s="55"/>
      <c r="HL103" s="55"/>
      <c r="HM103" s="55"/>
      <c r="HN103" s="55"/>
      <c r="HO103" s="55"/>
      <c r="HP103" s="55"/>
      <c r="HQ103" s="55"/>
      <c r="HR103" s="55"/>
      <c r="HS103" s="55"/>
      <c r="HT103" s="55"/>
      <c r="HU103" s="55"/>
      <c r="HV103" s="55"/>
      <c r="HW103" s="55"/>
      <c r="HX103" s="55"/>
      <c r="HY103" s="55"/>
      <c r="HZ103" s="55"/>
      <c r="IA103" s="55"/>
      <c r="IB103" s="55"/>
      <c r="IC103" s="55"/>
      <c r="ID103" s="55"/>
      <c r="IE103" s="55"/>
      <c r="IF103" s="55"/>
      <c r="IG103" s="55"/>
      <c r="IH103" s="55"/>
      <c r="II103" s="55"/>
      <c r="IJ103" s="55"/>
      <c r="IK103" s="55"/>
      <c r="IL103" s="55"/>
      <c r="IM103" s="55"/>
      <c r="IN103" s="55"/>
      <c r="IO103" s="55"/>
    </row>
    <row r="104" spans="1:249" s="9" customFormat="1" ht="12.75">
      <c r="A104" s="60" t="s">
        <v>47</v>
      </c>
      <c r="B104" s="57"/>
      <c r="C104" s="6">
        <v>93.9</v>
      </c>
      <c r="D104" s="6">
        <v>93.9</v>
      </c>
      <c r="E104" s="61">
        <v>47</v>
      </c>
      <c r="F104" s="62"/>
      <c r="G104" s="63"/>
      <c r="H104" s="63"/>
      <c r="I104" s="63"/>
      <c r="J104" s="64">
        <f>E104/C104</f>
        <v>0.5005324813631522</v>
      </c>
      <c r="K104" s="64">
        <f>E104/D104</f>
        <v>0.5005324813631522</v>
      </c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DT104" s="55"/>
      <c r="DU104" s="55"/>
      <c r="DV104" s="55"/>
      <c r="DW104" s="55"/>
      <c r="DX104" s="55"/>
      <c r="DY104" s="55"/>
      <c r="DZ104" s="55"/>
      <c r="EA104" s="55"/>
      <c r="EB104" s="55"/>
      <c r="EC104" s="55"/>
      <c r="ED104" s="55"/>
      <c r="EE104" s="55"/>
      <c r="EF104" s="55"/>
      <c r="EG104" s="55"/>
      <c r="EH104" s="55"/>
      <c r="EI104" s="55"/>
      <c r="EJ104" s="55"/>
      <c r="EK104" s="55"/>
      <c r="EL104" s="55"/>
      <c r="EM104" s="55"/>
      <c r="EN104" s="55"/>
      <c r="EO104" s="55"/>
      <c r="EP104" s="55"/>
      <c r="EQ104" s="55"/>
      <c r="ER104" s="55"/>
      <c r="ES104" s="55"/>
      <c r="ET104" s="55"/>
      <c r="EU104" s="55"/>
      <c r="EV104" s="55"/>
      <c r="EW104" s="55"/>
      <c r="EX104" s="55"/>
      <c r="EY104" s="55"/>
      <c r="EZ104" s="55"/>
      <c r="FA104" s="55"/>
      <c r="FB104" s="55"/>
      <c r="FC104" s="55"/>
      <c r="FD104" s="55"/>
      <c r="FE104" s="55"/>
      <c r="FF104" s="55"/>
      <c r="FG104" s="55"/>
      <c r="FH104" s="55"/>
      <c r="FI104" s="55"/>
      <c r="FJ104" s="55"/>
      <c r="FK104" s="55"/>
      <c r="FL104" s="55"/>
      <c r="FM104" s="55"/>
      <c r="FN104" s="55"/>
      <c r="FO104" s="55"/>
      <c r="FP104" s="55"/>
      <c r="FQ104" s="55"/>
      <c r="FR104" s="55"/>
      <c r="FS104" s="55"/>
      <c r="FT104" s="55"/>
      <c r="FU104" s="55"/>
      <c r="FV104" s="55"/>
      <c r="FW104" s="55"/>
      <c r="FX104" s="55"/>
      <c r="FY104" s="55"/>
      <c r="FZ104" s="55"/>
      <c r="GA104" s="55"/>
      <c r="GB104" s="55"/>
      <c r="GC104" s="55"/>
      <c r="GD104" s="55"/>
      <c r="GE104" s="55"/>
      <c r="GF104" s="55"/>
      <c r="GG104" s="55"/>
      <c r="GH104" s="55"/>
      <c r="GI104" s="55"/>
      <c r="GJ104" s="55"/>
      <c r="GK104" s="55"/>
      <c r="GL104" s="55"/>
      <c r="GM104" s="55"/>
      <c r="GN104" s="55"/>
      <c r="GO104" s="55"/>
      <c r="GP104" s="55"/>
      <c r="GQ104" s="55"/>
      <c r="GR104" s="55"/>
      <c r="GS104" s="55"/>
      <c r="GT104" s="55"/>
      <c r="GU104" s="55"/>
      <c r="GV104" s="55"/>
      <c r="GW104" s="55"/>
      <c r="GX104" s="55"/>
      <c r="GY104" s="55"/>
      <c r="GZ104" s="55"/>
      <c r="HA104" s="55"/>
      <c r="HB104" s="55"/>
      <c r="HC104" s="55"/>
      <c r="HD104" s="55"/>
      <c r="HE104" s="55"/>
      <c r="HF104" s="55"/>
      <c r="HG104" s="55"/>
      <c r="HH104" s="55"/>
      <c r="HI104" s="55"/>
      <c r="HJ104" s="55"/>
      <c r="HK104" s="55"/>
      <c r="HL104" s="55"/>
      <c r="HM104" s="55"/>
      <c r="HN104" s="55"/>
      <c r="HO104" s="55"/>
      <c r="HP104" s="55"/>
      <c r="HQ104" s="55"/>
      <c r="HR104" s="55"/>
      <c r="HS104" s="55"/>
      <c r="HT104" s="55"/>
      <c r="HU104" s="55"/>
      <c r="HV104" s="55"/>
      <c r="HW104" s="55"/>
      <c r="HX104" s="55"/>
      <c r="HY104" s="55"/>
      <c r="HZ104" s="55"/>
      <c r="IA104" s="55"/>
      <c r="IB104" s="55"/>
      <c r="IC104" s="55"/>
      <c r="ID104" s="55"/>
      <c r="IE104" s="55"/>
      <c r="IF104" s="55"/>
      <c r="IG104" s="55"/>
      <c r="IH104" s="55"/>
      <c r="II104" s="55"/>
      <c r="IJ104" s="55"/>
      <c r="IK104" s="55"/>
      <c r="IL104" s="55"/>
      <c r="IM104" s="55"/>
      <c r="IN104" s="55"/>
      <c r="IO104" s="55"/>
    </row>
    <row r="105" spans="1:11" s="9" customFormat="1" ht="12.75">
      <c r="A105" s="60" t="s">
        <v>48</v>
      </c>
      <c r="B105" s="57"/>
      <c r="C105" s="6">
        <v>93.9</v>
      </c>
      <c r="D105" s="6">
        <v>93.9</v>
      </c>
      <c r="E105" s="61">
        <v>47</v>
      </c>
      <c r="F105" s="62"/>
      <c r="G105" s="63"/>
      <c r="H105" s="63"/>
      <c r="I105" s="63"/>
      <c r="J105" s="64">
        <f>E105/C105</f>
        <v>0.5005324813631522</v>
      </c>
      <c r="K105" s="64">
        <f>E105/D105</f>
        <v>0.5005324813631522</v>
      </c>
    </row>
    <row r="106" spans="1:11" s="9" customFormat="1" ht="12.75">
      <c r="A106" s="60" t="s">
        <v>49</v>
      </c>
      <c r="B106" s="57"/>
      <c r="C106" s="29">
        <v>469.1</v>
      </c>
      <c r="D106" s="29">
        <v>469.1</v>
      </c>
      <c r="E106" s="29">
        <v>234.6</v>
      </c>
      <c r="F106" s="62"/>
      <c r="G106" s="63"/>
      <c r="H106" s="5"/>
      <c r="I106" s="5"/>
      <c r="J106" s="64">
        <f>E106/C106</f>
        <v>0.5001065870816457</v>
      </c>
      <c r="K106" s="64">
        <f>E106/D106</f>
        <v>0.5001065870816457</v>
      </c>
    </row>
    <row r="107" spans="1:11" s="9" customFormat="1" ht="26.25">
      <c r="A107" s="19" t="s">
        <v>99</v>
      </c>
      <c r="B107" s="27" t="s">
        <v>76</v>
      </c>
      <c r="C107" s="4">
        <f>C108+C109+C110+C111+C112+C113+C114+C115+C116</f>
        <v>12642.3</v>
      </c>
      <c r="D107" s="4">
        <f>D108+D109+D110+D111+D112+D113+D114+D115+D116</f>
        <v>26646.799999999996</v>
      </c>
      <c r="E107" s="4">
        <f>E108+E109+E110+E111+E112+E113+E114+E115+E116</f>
        <v>5351.7</v>
      </c>
      <c r="F107" s="12">
        <f>F108+F109+F110+F111+F112+F113+F114+F115+F116</f>
        <v>0</v>
      </c>
      <c r="G107" s="5">
        <f>E107/C107</f>
        <v>0.4233169597304288</v>
      </c>
      <c r="H107" s="16"/>
      <c r="I107" s="16"/>
      <c r="J107" s="15">
        <f>E107/C107</f>
        <v>0.4233169597304288</v>
      </c>
      <c r="K107" s="16">
        <f>E107/D107</f>
        <v>0.2008383745890689</v>
      </c>
    </row>
    <row r="108" spans="1:11" s="9" customFormat="1" ht="12.75">
      <c r="A108" s="60" t="s">
        <v>41</v>
      </c>
      <c r="B108" s="66"/>
      <c r="C108" s="66"/>
      <c r="D108" s="67">
        <v>4088.9</v>
      </c>
      <c r="E108" s="6"/>
      <c r="F108" s="65"/>
      <c r="G108" s="63"/>
      <c r="H108" s="5"/>
      <c r="I108" s="5"/>
      <c r="J108" s="64"/>
      <c r="K108" s="64"/>
    </row>
    <row r="109" spans="1:11" s="9" customFormat="1" ht="12.75">
      <c r="A109" s="60" t="s">
        <v>42</v>
      </c>
      <c r="B109" s="66"/>
      <c r="C109" s="83">
        <v>1315</v>
      </c>
      <c r="D109" s="67">
        <v>1683.8</v>
      </c>
      <c r="E109" s="6">
        <v>1291.4</v>
      </c>
      <c r="F109" s="65"/>
      <c r="G109" s="63"/>
      <c r="H109" s="5"/>
      <c r="I109" s="5"/>
      <c r="J109" s="64">
        <f>E109/C109</f>
        <v>0.9820532319391636</v>
      </c>
      <c r="K109" s="64">
        <f>E109/D109</f>
        <v>0.7669556954507663</v>
      </c>
    </row>
    <row r="110" spans="1:11" s="9" customFormat="1" ht="12.75" customHeight="1">
      <c r="A110" s="60" t="s">
        <v>43</v>
      </c>
      <c r="B110" s="66"/>
      <c r="C110" s="67"/>
      <c r="D110" s="67">
        <v>446.9</v>
      </c>
      <c r="E110" s="6"/>
      <c r="F110" s="65"/>
      <c r="G110" s="63"/>
      <c r="H110" s="5"/>
      <c r="I110" s="5"/>
      <c r="J110" s="64"/>
      <c r="K110" s="64"/>
    </row>
    <row r="111" spans="1:11" s="9" customFormat="1" ht="12.75" customHeight="1">
      <c r="A111" s="60" t="s">
        <v>44</v>
      </c>
      <c r="B111" s="66"/>
      <c r="C111" s="66">
        <v>479.4</v>
      </c>
      <c r="D111" s="67">
        <v>2370</v>
      </c>
      <c r="E111" s="6">
        <v>439.4</v>
      </c>
      <c r="F111" s="65"/>
      <c r="G111" s="63"/>
      <c r="H111" s="5"/>
      <c r="I111" s="5"/>
      <c r="J111" s="64">
        <f>E111/C111</f>
        <v>0.9165623696287025</v>
      </c>
      <c r="K111" s="64">
        <f>E111/D111</f>
        <v>0.18540084388185654</v>
      </c>
    </row>
    <row r="112" spans="1:11" s="9" customFormat="1" ht="12.75">
      <c r="A112" s="60" t="s">
        <v>45</v>
      </c>
      <c r="B112" s="66"/>
      <c r="C112" s="66">
        <v>2031.4</v>
      </c>
      <c r="D112" s="67">
        <v>3383.8</v>
      </c>
      <c r="E112" s="67">
        <v>846</v>
      </c>
      <c r="F112" s="65"/>
      <c r="G112" s="63"/>
      <c r="H112" s="30"/>
      <c r="I112" s="30"/>
      <c r="J112" s="64">
        <f>E112/C112</f>
        <v>0.4164615536083489</v>
      </c>
      <c r="K112" s="64">
        <f>E112/D112</f>
        <v>0.2500147762870146</v>
      </c>
    </row>
    <row r="113" spans="1:11" s="9" customFormat="1" ht="12.75">
      <c r="A113" s="60" t="s">
        <v>46</v>
      </c>
      <c r="B113" s="66"/>
      <c r="C113" s="66">
        <v>2046.3</v>
      </c>
      <c r="D113" s="67">
        <v>2220.3</v>
      </c>
      <c r="E113" s="6">
        <v>1323.2</v>
      </c>
      <c r="F113" s="65"/>
      <c r="G113" s="63"/>
      <c r="H113" s="5"/>
      <c r="I113" s="5"/>
      <c r="J113" s="64">
        <f>E113/C113</f>
        <v>0.6466305038361921</v>
      </c>
      <c r="K113" s="64">
        <f>E113/D113</f>
        <v>0.595955501508805</v>
      </c>
    </row>
    <row r="114" spans="1:11" s="9" customFormat="1" ht="12.75">
      <c r="A114" s="60" t="s">
        <v>47</v>
      </c>
      <c r="B114" s="66"/>
      <c r="C114" s="66"/>
      <c r="D114" s="67">
        <v>1052.8</v>
      </c>
      <c r="E114" s="6"/>
      <c r="F114" s="65"/>
      <c r="G114" s="63"/>
      <c r="H114" s="5"/>
      <c r="I114" s="5"/>
      <c r="J114" s="64"/>
      <c r="K114" s="64">
        <f>E114/D114</f>
        <v>0</v>
      </c>
    </row>
    <row r="115" spans="1:11" s="9" customFormat="1" ht="12.75">
      <c r="A115" s="60" t="s">
        <v>48</v>
      </c>
      <c r="B115" s="66"/>
      <c r="C115" s="66">
        <v>1608.9</v>
      </c>
      <c r="D115" s="67">
        <v>2284.2</v>
      </c>
      <c r="E115" s="6">
        <v>1451.7</v>
      </c>
      <c r="F115" s="65"/>
      <c r="G115" s="63"/>
      <c r="H115" s="5"/>
      <c r="I115" s="5"/>
      <c r="J115" s="64">
        <f>E115/C115</f>
        <v>0.9022934924482565</v>
      </c>
      <c r="K115" s="64">
        <f>E115/D115</f>
        <v>0.6355397951142633</v>
      </c>
    </row>
    <row r="116" spans="1:11" s="9" customFormat="1" ht="12.75">
      <c r="A116" s="60" t="s">
        <v>49</v>
      </c>
      <c r="B116" s="66"/>
      <c r="C116" s="66">
        <v>5161.3</v>
      </c>
      <c r="D116" s="67">
        <v>9116.1</v>
      </c>
      <c r="E116" s="6">
        <v>0</v>
      </c>
      <c r="F116" s="62"/>
      <c r="G116" s="63"/>
      <c r="H116" s="5"/>
      <c r="I116" s="5"/>
      <c r="J116" s="64">
        <f>E116/C116</f>
        <v>0</v>
      </c>
      <c r="K116" s="64">
        <f>E116/D116</f>
        <v>0</v>
      </c>
    </row>
    <row r="117" spans="1:11" s="9" customFormat="1" ht="26.25">
      <c r="A117" s="19" t="s">
        <v>110</v>
      </c>
      <c r="B117" s="27" t="s">
        <v>111</v>
      </c>
      <c r="C117" s="88">
        <f>C118+C119+C120+C121+C122+C123+C124+C125+C126</f>
        <v>0</v>
      </c>
      <c r="D117" s="88">
        <f aca="true" t="shared" si="1" ref="D117:I117">D118+D119+D120+D121+D122+D123+D124+D125+D126</f>
        <v>327.3</v>
      </c>
      <c r="E117" s="90">
        <f t="shared" si="1"/>
        <v>0</v>
      </c>
      <c r="F117" s="88">
        <f t="shared" si="1"/>
        <v>0</v>
      </c>
      <c r="G117" s="88">
        <f t="shared" si="1"/>
        <v>0</v>
      </c>
      <c r="H117" s="88">
        <f t="shared" si="1"/>
        <v>0</v>
      </c>
      <c r="I117" s="88">
        <f t="shared" si="1"/>
        <v>0</v>
      </c>
      <c r="J117" s="15"/>
      <c r="K117" s="15">
        <f>E117/D117</f>
        <v>0</v>
      </c>
    </row>
    <row r="118" spans="1:11" s="9" customFormat="1" ht="12.75">
      <c r="A118" s="60" t="s">
        <v>41</v>
      </c>
      <c r="B118" s="66"/>
      <c r="C118" s="66"/>
      <c r="D118" s="67"/>
      <c r="E118" s="6"/>
      <c r="F118" s="62"/>
      <c r="G118" s="63"/>
      <c r="H118" s="5"/>
      <c r="I118" s="5"/>
      <c r="J118" s="64"/>
      <c r="K118" s="64"/>
    </row>
    <row r="119" spans="1:11" s="9" customFormat="1" ht="12.75">
      <c r="A119" s="60" t="s">
        <v>42</v>
      </c>
      <c r="B119" s="66"/>
      <c r="C119" s="66"/>
      <c r="D119" s="67"/>
      <c r="E119" s="6"/>
      <c r="F119" s="62"/>
      <c r="G119" s="63"/>
      <c r="H119" s="5"/>
      <c r="I119" s="5"/>
      <c r="J119" s="64"/>
      <c r="K119" s="64"/>
    </row>
    <row r="120" spans="1:11" s="9" customFormat="1" ht="12.75">
      <c r="A120" s="60" t="s">
        <v>43</v>
      </c>
      <c r="B120" s="66"/>
      <c r="C120" s="66"/>
      <c r="D120" s="67"/>
      <c r="E120" s="6"/>
      <c r="F120" s="62"/>
      <c r="G120" s="63"/>
      <c r="H120" s="5"/>
      <c r="I120" s="5"/>
      <c r="J120" s="64"/>
      <c r="K120" s="64"/>
    </row>
    <row r="121" spans="1:11" s="9" customFormat="1" ht="12.75">
      <c r="A121" s="60" t="s">
        <v>44</v>
      </c>
      <c r="B121" s="66"/>
      <c r="C121" s="66"/>
      <c r="D121" s="67"/>
      <c r="E121" s="6"/>
      <c r="F121" s="62"/>
      <c r="G121" s="63"/>
      <c r="H121" s="5"/>
      <c r="I121" s="5"/>
      <c r="J121" s="64"/>
      <c r="K121" s="64"/>
    </row>
    <row r="122" spans="1:11" s="9" customFormat="1" ht="12.75">
      <c r="A122" s="60" t="s">
        <v>45</v>
      </c>
      <c r="B122" s="66"/>
      <c r="C122" s="66"/>
      <c r="D122" s="67"/>
      <c r="E122" s="6"/>
      <c r="F122" s="62"/>
      <c r="G122" s="63"/>
      <c r="H122" s="5"/>
      <c r="I122" s="5"/>
      <c r="J122" s="64"/>
      <c r="K122" s="64"/>
    </row>
    <row r="123" spans="1:11" s="9" customFormat="1" ht="12.75">
      <c r="A123" s="60" t="s">
        <v>46</v>
      </c>
      <c r="B123" s="66"/>
      <c r="C123" s="66"/>
      <c r="D123" s="67"/>
      <c r="E123" s="6"/>
      <c r="F123" s="62"/>
      <c r="G123" s="63"/>
      <c r="H123" s="5"/>
      <c r="I123" s="5"/>
      <c r="J123" s="64"/>
      <c r="K123" s="64"/>
    </row>
    <row r="124" spans="1:11" s="9" customFormat="1" ht="12.75">
      <c r="A124" s="60" t="s">
        <v>47</v>
      </c>
      <c r="B124" s="66"/>
      <c r="C124" s="66"/>
      <c r="D124" s="67">
        <v>150.4</v>
      </c>
      <c r="E124" s="6"/>
      <c r="F124" s="62"/>
      <c r="G124" s="63"/>
      <c r="H124" s="5"/>
      <c r="I124" s="5"/>
      <c r="J124" s="64"/>
      <c r="K124" s="64">
        <f>E124/D124</f>
        <v>0</v>
      </c>
    </row>
    <row r="125" spans="1:11" s="9" customFormat="1" ht="12.75">
      <c r="A125" s="60" t="s">
        <v>48</v>
      </c>
      <c r="B125" s="66"/>
      <c r="C125" s="66"/>
      <c r="D125" s="67"/>
      <c r="E125" s="6"/>
      <c r="F125" s="62"/>
      <c r="G125" s="63"/>
      <c r="H125" s="5"/>
      <c r="I125" s="5"/>
      <c r="J125" s="64"/>
      <c r="K125" s="64"/>
    </row>
    <row r="126" spans="1:11" s="9" customFormat="1" ht="12.75">
      <c r="A126" s="60" t="s">
        <v>49</v>
      </c>
      <c r="B126" s="66"/>
      <c r="C126" s="66"/>
      <c r="D126" s="67">
        <v>176.9</v>
      </c>
      <c r="E126" s="6"/>
      <c r="F126" s="62"/>
      <c r="G126" s="63"/>
      <c r="H126" s="5"/>
      <c r="I126" s="5"/>
      <c r="J126" s="64"/>
      <c r="K126" s="64">
        <f>E126/D126</f>
        <v>0</v>
      </c>
    </row>
    <row r="127" spans="1:11" s="9" customFormat="1" ht="12.75">
      <c r="A127" s="108" t="s">
        <v>54</v>
      </c>
      <c r="B127" s="109"/>
      <c r="C127" s="12">
        <f>C128+C129+C130+C131+C132+C133+C134+C135+C136</f>
        <v>41303.6</v>
      </c>
      <c r="D127" s="12">
        <f>D128+D129+D130+D131+D132+D133+D134+D135+D136</f>
        <v>55635.399999999994</v>
      </c>
      <c r="E127" s="4">
        <f>E128+E129+E130+E131+E132+E133+E134+E135+E136</f>
        <v>17395.7</v>
      </c>
      <c r="F127" s="12">
        <f>F128+F129+F130+F131+F132+F133+F134+F135+F136</f>
        <v>0</v>
      </c>
      <c r="G127" s="30">
        <f>E127/C127</f>
        <v>0.42116667796511686</v>
      </c>
      <c r="H127" s="5" t="e">
        <f>E127/#REF!</f>
        <v>#REF!</v>
      </c>
      <c r="I127" s="5" t="e">
        <f>E127/#REF!</f>
        <v>#REF!</v>
      </c>
      <c r="J127" s="15">
        <f>E127/C127</f>
        <v>0.42116667796511686</v>
      </c>
      <c r="K127" s="15">
        <f>E127/D127</f>
        <v>0.312673226039536</v>
      </c>
    </row>
    <row r="128" spans="1:11" s="9" customFormat="1" ht="12.75">
      <c r="A128" s="20" t="s">
        <v>41</v>
      </c>
      <c r="B128" s="21"/>
      <c r="C128" s="4">
        <f>C98+C88+C108</f>
        <v>4562</v>
      </c>
      <c r="D128" s="4">
        <f>D98+D88+D108+D118</f>
        <v>8650.9</v>
      </c>
      <c r="E128" s="4">
        <f>E98+E88+E108</f>
        <v>1908.7</v>
      </c>
      <c r="F128" s="4">
        <f>F98+F88+F108</f>
        <v>0</v>
      </c>
      <c r="G128" s="30">
        <f>E128/C128</f>
        <v>0.41839105655414294</v>
      </c>
      <c r="H128" s="5" t="e">
        <f>E128/#REF!</f>
        <v>#REF!</v>
      </c>
      <c r="I128" s="5" t="e">
        <f>E128/#REF!</f>
        <v>#REF!</v>
      </c>
      <c r="J128" s="15">
        <f>E128/C128</f>
        <v>0.41839105655414294</v>
      </c>
      <c r="K128" s="16">
        <f>E128/D128</f>
        <v>0.2206360031904195</v>
      </c>
    </row>
    <row r="129" spans="1:11" s="9" customFormat="1" ht="12.75">
      <c r="A129" s="20" t="s">
        <v>42</v>
      </c>
      <c r="B129" s="11"/>
      <c r="C129" s="4">
        <f>C99+C89+C109</f>
        <v>3581.5</v>
      </c>
      <c r="D129" s="4">
        <f>D99+D89+D109+D119</f>
        <v>3950.3</v>
      </c>
      <c r="E129" s="4">
        <f>E99+E89+E109+E119</f>
        <v>2243.9</v>
      </c>
      <c r="F129" s="4">
        <f>F99+F89+F109</f>
        <v>0</v>
      </c>
      <c r="G129" s="30">
        <f>E129/C129</f>
        <v>0.6265251989389921</v>
      </c>
      <c r="H129" s="5" t="e">
        <f>E129/#REF!</f>
        <v>#REF!</v>
      </c>
      <c r="I129" s="5" t="e">
        <f>E129/#REF!</f>
        <v>#REF!</v>
      </c>
      <c r="J129" s="15">
        <f>E129/C129</f>
        <v>0.6265251989389921</v>
      </c>
      <c r="K129" s="16">
        <f>E129/D129</f>
        <v>0.5680328076348632</v>
      </c>
    </row>
    <row r="130" spans="1:11" s="9" customFormat="1" ht="12.75">
      <c r="A130" s="20" t="s">
        <v>43</v>
      </c>
      <c r="B130" s="11"/>
      <c r="C130" s="4">
        <f>C100+C90+C110</f>
        <v>4350.599999999999</v>
      </c>
      <c r="D130" s="4">
        <f>D100+D90+D110+D120</f>
        <v>4797.499999999999</v>
      </c>
      <c r="E130" s="4">
        <f>E100+E90+E110</f>
        <v>1820.5</v>
      </c>
      <c r="F130" s="4">
        <f>F100+F90+F110</f>
        <v>0</v>
      </c>
      <c r="G130" s="30">
        <f>E130/C130</f>
        <v>0.41844803015676</v>
      </c>
      <c r="H130" s="5" t="e">
        <f>E130/#REF!</f>
        <v>#REF!</v>
      </c>
      <c r="I130" s="5" t="e">
        <f>E130/#REF!</f>
        <v>#REF!</v>
      </c>
      <c r="J130" s="15">
        <f>E130/C130</f>
        <v>0.41844803015676</v>
      </c>
      <c r="K130" s="16">
        <f>E130/D130</f>
        <v>0.37946847316310583</v>
      </c>
    </row>
    <row r="131" spans="1:249" ht="12.75">
      <c r="A131" s="20" t="s">
        <v>44</v>
      </c>
      <c r="B131" s="21"/>
      <c r="C131" s="4">
        <f>C101+C91+C111</f>
        <v>2852.7000000000003</v>
      </c>
      <c r="D131" s="4">
        <f>D101+D91+D111+D121</f>
        <v>4743.3</v>
      </c>
      <c r="E131" s="4">
        <f>E101+E91+E111+E121</f>
        <v>1436.1</v>
      </c>
      <c r="F131" s="4">
        <f>F101+F91+F111</f>
        <v>0</v>
      </c>
      <c r="G131" s="30">
        <f>E131/C131</f>
        <v>0.5034178147018613</v>
      </c>
      <c r="H131" s="5" t="e">
        <f>E131/#REF!</f>
        <v>#REF!</v>
      </c>
      <c r="I131" s="5" t="e">
        <f>E131/#REF!</f>
        <v>#REF!</v>
      </c>
      <c r="J131" s="15">
        <f>E131/C131</f>
        <v>0.5034178147018613</v>
      </c>
      <c r="K131" s="16">
        <f>E131/D131</f>
        <v>0.3027638985516412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</row>
    <row r="132" spans="1:249" ht="12.75">
      <c r="A132" s="20" t="s">
        <v>45</v>
      </c>
      <c r="B132" s="11"/>
      <c r="C132" s="4">
        <f>C102+C92+C112</f>
        <v>5350.9</v>
      </c>
      <c r="D132" s="4">
        <f>D102+D92+D112+D122</f>
        <v>6703.3</v>
      </c>
      <c r="E132" s="4">
        <f>E102+E92+E112</f>
        <v>2236.9</v>
      </c>
      <c r="F132" s="4">
        <f>F102+F92+F112</f>
        <v>0</v>
      </c>
      <c r="G132" s="30">
        <f>E132/C132</f>
        <v>0.4180418247397634</v>
      </c>
      <c r="H132" s="5" t="e">
        <f>E132/#REF!</f>
        <v>#REF!</v>
      </c>
      <c r="I132" s="5" t="e">
        <f>E132/#REF!</f>
        <v>#REF!</v>
      </c>
      <c r="J132" s="15">
        <f>E132/C132</f>
        <v>0.4180418247397634</v>
      </c>
      <c r="K132" s="16">
        <f>E132/D132</f>
        <v>0.3337013112944371</v>
      </c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</row>
    <row r="133" spans="1:249" s="92" customFormat="1" ht="16.5">
      <c r="A133" s="20" t="s">
        <v>46</v>
      </c>
      <c r="B133" s="11"/>
      <c r="C133" s="4">
        <f>C103+C93+C113</f>
        <v>5598.3</v>
      </c>
      <c r="D133" s="4">
        <f>D103+D93+D113+D123</f>
        <v>5772.3</v>
      </c>
      <c r="E133" s="4">
        <f>E103+E93+E113+E123</f>
        <v>2811</v>
      </c>
      <c r="F133" s="4">
        <f>F103+F93+F113</f>
        <v>0</v>
      </c>
      <c r="G133" s="30">
        <f>E133/C133</f>
        <v>0.502116714002465</v>
      </c>
      <c r="H133" s="5" t="e">
        <f>E133/#REF!</f>
        <v>#REF!</v>
      </c>
      <c r="I133" s="5" t="e">
        <f>E133/#REF!</f>
        <v>#REF!</v>
      </c>
      <c r="J133" s="15">
        <f>E133/C133</f>
        <v>0.502116714002465</v>
      </c>
      <c r="K133" s="16">
        <f>E133/D133</f>
        <v>0.4869809261472896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</row>
    <row r="134" spans="1:249" ht="12.75">
      <c r="A134" s="20" t="s">
        <v>47</v>
      </c>
      <c r="B134" s="11"/>
      <c r="C134" s="4">
        <f>C104+C94+C114</f>
        <v>3466.4</v>
      </c>
      <c r="D134" s="4">
        <f>D104+D94+D114+D124</f>
        <v>4669.599999999999</v>
      </c>
      <c r="E134" s="4">
        <f>E104+E94+E114</f>
        <v>1452.2</v>
      </c>
      <c r="F134" s="4">
        <f>F104+F94+F114</f>
        <v>0</v>
      </c>
      <c r="G134" s="30">
        <f>E134/C134</f>
        <v>0.4189360720055389</v>
      </c>
      <c r="H134" s="5" t="e">
        <f>E134/#REF!</f>
        <v>#REF!</v>
      </c>
      <c r="I134" s="5" t="e">
        <f>E134/#REF!</f>
        <v>#REF!</v>
      </c>
      <c r="J134" s="15">
        <f>E134/C134</f>
        <v>0.4189360720055389</v>
      </c>
      <c r="K134" s="16">
        <f>E134/D134</f>
        <v>0.3109902347096111</v>
      </c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</row>
    <row r="135" spans="1:11" ht="12.75">
      <c r="A135" s="20" t="s">
        <v>48</v>
      </c>
      <c r="B135" s="11"/>
      <c r="C135" s="4">
        <f>C105+C95+C115</f>
        <v>5910.799999999999</v>
      </c>
      <c r="D135" s="4">
        <f>D105+D95+D115+D125</f>
        <v>6586.099999999999</v>
      </c>
      <c r="E135" s="4">
        <f>E105+E95+E115+E125</f>
        <v>3251.8</v>
      </c>
      <c r="F135" s="4">
        <f>F105+F95+F115</f>
        <v>0</v>
      </c>
      <c r="G135" s="30">
        <f>E135/C135</f>
        <v>0.5501454963795088</v>
      </c>
      <c r="H135" s="5" t="e">
        <f>E135/#REF!</f>
        <v>#REF!</v>
      </c>
      <c r="I135" s="5" t="e">
        <f>E135/#REF!</f>
        <v>#REF!</v>
      </c>
      <c r="J135" s="15">
        <f>E135/C135</f>
        <v>0.5501454963795088</v>
      </c>
      <c r="K135" s="16">
        <f>E135/D135</f>
        <v>0.49373680934088465</v>
      </c>
    </row>
    <row r="136" spans="1:11" ht="12.75">
      <c r="A136" s="20" t="s">
        <v>49</v>
      </c>
      <c r="B136" s="11"/>
      <c r="C136" s="4">
        <f>C106+C96+C116</f>
        <v>5630.400000000001</v>
      </c>
      <c r="D136" s="4">
        <f>D106+D96+D116+D126</f>
        <v>9762.1</v>
      </c>
      <c r="E136" s="4">
        <f>E106+E96+E116</f>
        <v>234.6</v>
      </c>
      <c r="F136" s="4">
        <f>F106+F96+F116</f>
        <v>0</v>
      </c>
      <c r="G136" s="4">
        <f>G106+G96+G116</f>
        <v>0</v>
      </c>
      <c r="H136" s="4">
        <f>H106+H96+H116</f>
        <v>0</v>
      </c>
      <c r="I136" s="4">
        <f>I106+I96+I116</f>
        <v>0</v>
      </c>
      <c r="J136" s="15">
        <f>E136/C136</f>
        <v>0.041666666666666664</v>
      </c>
      <c r="K136" s="16">
        <f>E136/D136</f>
        <v>0.024031714487661466</v>
      </c>
    </row>
    <row r="137" spans="1:249" ht="16.5">
      <c r="A137" s="110" t="s">
        <v>35</v>
      </c>
      <c r="B137" s="111"/>
      <c r="C137" s="17">
        <f>C127+C77</f>
        <v>94124.4</v>
      </c>
      <c r="D137" s="17">
        <f>D127+D77</f>
        <v>108528.19999999998</v>
      </c>
      <c r="E137" s="17">
        <f>E127+E77</f>
        <v>33003.3</v>
      </c>
      <c r="F137" s="74">
        <f>F127+F77</f>
        <v>0</v>
      </c>
      <c r="G137" s="18">
        <f>E137/C137</f>
        <v>0.3506349044456061</v>
      </c>
      <c r="H137" s="18" t="e">
        <f>E137/#REF!</f>
        <v>#REF!</v>
      </c>
      <c r="I137" s="18" t="e">
        <f>E137/#REF!</f>
        <v>#REF!</v>
      </c>
      <c r="J137" s="91">
        <f>E137/C137</f>
        <v>0.3506349044456061</v>
      </c>
      <c r="K137" s="91">
        <f>E137/D137</f>
        <v>0.30409884251282165</v>
      </c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92"/>
      <c r="BD137" s="92"/>
      <c r="BE137" s="92"/>
      <c r="BF137" s="92"/>
      <c r="BG137" s="92"/>
      <c r="BH137" s="92"/>
      <c r="BI137" s="92"/>
      <c r="BJ137" s="92"/>
      <c r="BK137" s="92"/>
      <c r="BL137" s="92"/>
      <c r="BM137" s="92"/>
      <c r="BN137" s="92"/>
      <c r="BO137" s="92"/>
      <c r="BP137" s="92"/>
      <c r="BQ137" s="92"/>
      <c r="BR137" s="92"/>
      <c r="BS137" s="92"/>
      <c r="BT137" s="92"/>
      <c r="BU137" s="92"/>
      <c r="BV137" s="92"/>
      <c r="BW137" s="92"/>
      <c r="BX137" s="92"/>
      <c r="BY137" s="92"/>
      <c r="BZ137" s="92"/>
      <c r="CA137" s="92"/>
      <c r="CB137" s="92"/>
      <c r="CC137" s="92"/>
      <c r="CD137" s="92"/>
      <c r="CE137" s="92"/>
      <c r="CF137" s="92"/>
      <c r="CG137" s="92"/>
      <c r="CH137" s="92"/>
      <c r="CI137" s="92"/>
      <c r="CJ137" s="92"/>
      <c r="CK137" s="92"/>
      <c r="CL137" s="92"/>
      <c r="CM137" s="92"/>
      <c r="CN137" s="92"/>
      <c r="CO137" s="92"/>
      <c r="CP137" s="92"/>
      <c r="CQ137" s="92"/>
      <c r="CR137" s="92"/>
      <c r="CS137" s="92"/>
      <c r="CT137" s="92"/>
      <c r="CU137" s="92"/>
      <c r="CV137" s="92"/>
      <c r="CW137" s="92"/>
      <c r="CX137" s="92"/>
      <c r="CY137" s="92"/>
      <c r="CZ137" s="92"/>
      <c r="DA137" s="92"/>
      <c r="DB137" s="92"/>
      <c r="DC137" s="92"/>
      <c r="DD137" s="92"/>
      <c r="DE137" s="92"/>
      <c r="DF137" s="92"/>
      <c r="DG137" s="92"/>
      <c r="DH137" s="92"/>
      <c r="DI137" s="92"/>
      <c r="DJ137" s="92"/>
      <c r="DK137" s="92"/>
      <c r="DL137" s="92"/>
      <c r="DM137" s="92"/>
      <c r="DN137" s="92"/>
      <c r="DO137" s="92"/>
      <c r="DP137" s="92"/>
      <c r="DQ137" s="92"/>
      <c r="DR137" s="92"/>
      <c r="DS137" s="92"/>
      <c r="DT137" s="92"/>
      <c r="DU137" s="92"/>
      <c r="DV137" s="92"/>
      <c r="DW137" s="92"/>
      <c r="DX137" s="92"/>
      <c r="DY137" s="92"/>
      <c r="DZ137" s="92"/>
      <c r="EA137" s="92"/>
      <c r="EB137" s="92"/>
      <c r="EC137" s="92"/>
      <c r="ED137" s="92"/>
      <c r="EE137" s="92"/>
      <c r="EF137" s="92"/>
      <c r="EG137" s="92"/>
      <c r="EH137" s="92"/>
      <c r="EI137" s="92"/>
      <c r="EJ137" s="92"/>
      <c r="EK137" s="92"/>
      <c r="EL137" s="92"/>
      <c r="EM137" s="92"/>
      <c r="EN137" s="92"/>
      <c r="EO137" s="92"/>
      <c r="EP137" s="92"/>
      <c r="EQ137" s="92"/>
      <c r="ER137" s="92"/>
      <c r="ES137" s="92"/>
      <c r="ET137" s="92"/>
      <c r="EU137" s="92"/>
      <c r="EV137" s="92"/>
      <c r="EW137" s="92"/>
      <c r="EX137" s="92"/>
      <c r="EY137" s="92"/>
      <c r="EZ137" s="92"/>
      <c r="FA137" s="92"/>
      <c r="FB137" s="92"/>
      <c r="FC137" s="92"/>
      <c r="FD137" s="92"/>
      <c r="FE137" s="92"/>
      <c r="FF137" s="92"/>
      <c r="FG137" s="92"/>
      <c r="FH137" s="92"/>
      <c r="FI137" s="92"/>
      <c r="FJ137" s="92"/>
      <c r="FK137" s="92"/>
      <c r="FL137" s="92"/>
      <c r="FM137" s="92"/>
      <c r="FN137" s="92"/>
      <c r="FO137" s="92"/>
      <c r="FP137" s="92"/>
      <c r="FQ137" s="92"/>
      <c r="FR137" s="92"/>
      <c r="FS137" s="92"/>
      <c r="FT137" s="92"/>
      <c r="FU137" s="92"/>
      <c r="FV137" s="92"/>
      <c r="FW137" s="92"/>
      <c r="FX137" s="92"/>
      <c r="FY137" s="92"/>
      <c r="FZ137" s="92"/>
      <c r="GA137" s="92"/>
      <c r="GB137" s="92"/>
      <c r="GC137" s="92"/>
      <c r="GD137" s="92"/>
      <c r="GE137" s="92"/>
      <c r="GF137" s="92"/>
      <c r="GG137" s="92"/>
      <c r="GH137" s="92"/>
      <c r="GI137" s="92"/>
      <c r="GJ137" s="92"/>
      <c r="GK137" s="92"/>
      <c r="GL137" s="92"/>
      <c r="GM137" s="92"/>
      <c r="GN137" s="92"/>
      <c r="GO137" s="92"/>
      <c r="GP137" s="92"/>
      <c r="GQ137" s="92"/>
      <c r="GR137" s="92"/>
      <c r="GS137" s="92"/>
      <c r="GT137" s="92"/>
      <c r="GU137" s="92"/>
      <c r="GV137" s="92"/>
      <c r="GW137" s="92"/>
      <c r="GX137" s="92"/>
      <c r="GY137" s="92"/>
      <c r="GZ137" s="92"/>
      <c r="HA137" s="92"/>
      <c r="HB137" s="92"/>
      <c r="HC137" s="92"/>
      <c r="HD137" s="92"/>
      <c r="HE137" s="92"/>
      <c r="HF137" s="92"/>
      <c r="HG137" s="92"/>
      <c r="HH137" s="92"/>
      <c r="HI137" s="92"/>
      <c r="HJ137" s="92"/>
      <c r="HK137" s="92"/>
      <c r="HL137" s="92"/>
      <c r="HM137" s="92"/>
      <c r="HN137" s="92"/>
      <c r="HO137" s="92"/>
      <c r="HP137" s="92"/>
      <c r="HQ137" s="92"/>
      <c r="HR137" s="92"/>
      <c r="HS137" s="92"/>
      <c r="HT137" s="92"/>
      <c r="HU137" s="92"/>
      <c r="HV137" s="92"/>
      <c r="HW137" s="92"/>
      <c r="HX137" s="92"/>
      <c r="HY137" s="92"/>
      <c r="HZ137" s="92"/>
      <c r="IA137" s="92"/>
      <c r="IB137" s="92"/>
      <c r="IC137" s="92"/>
      <c r="ID137" s="92"/>
      <c r="IE137" s="92"/>
      <c r="IF137" s="92"/>
      <c r="IG137" s="92"/>
      <c r="IH137" s="92"/>
      <c r="II137" s="92"/>
      <c r="IJ137" s="92"/>
      <c r="IK137" s="92"/>
      <c r="IL137" s="92"/>
      <c r="IM137" s="92"/>
      <c r="IN137" s="92"/>
      <c r="IO137" s="92"/>
    </row>
    <row r="138" spans="1:11" ht="15.75">
      <c r="A138" s="22" t="s">
        <v>41</v>
      </c>
      <c r="B138" s="23"/>
      <c r="C138" s="24">
        <f>C78+C128</f>
        <v>8259</v>
      </c>
      <c r="D138" s="24">
        <f>D78+D128</f>
        <v>12347.9</v>
      </c>
      <c r="E138" s="24">
        <f>E78+E128</f>
        <v>3032.3</v>
      </c>
      <c r="F138" s="75">
        <f>F78+F128</f>
        <v>0</v>
      </c>
      <c r="G138" s="50">
        <f>E138/C138</f>
        <v>0.3671509868022763</v>
      </c>
      <c r="H138" s="50" t="e">
        <f>E138/#REF!</f>
        <v>#REF!</v>
      </c>
      <c r="I138" s="50" t="e">
        <f>E138/#REF!</f>
        <v>#REF!</v>
      </c>
      <c r="J138" s="82">
        <f>E138/C138</f>
        <v>0.3671509868022763</v>
      </c>
      <c r="K138" s="51">
        <f>E138/D138</f>
        <v>0.24557212157532862</v>
      </c>
    </row>
    <row r="139" spans="1:11" ht="15.75">
      <c r="A139" s="22" t="s">
        <v>42</v>
      </c>
      <c r="B139" s="23"/>
      <c r="C139" s="24">
        <f>C79+C129</f>
        <v>5738</v>
      </c>
      <c r="D139" s="24">
        <f>D79+D129</f>
        <v>6106.8</v>
      </c>
      <c r="E139" s="24">
        <f>E79+E129</f>
        <v>2626.6</v>
      </c>
      <c r="F139" s="75">
        <f>F79+F129</f>
        <v>0</v>
      </c>
      <c r="G139" s="50">
        <f>E139/C139</f>
        <v>0.4577553154409202</v>
      </c>
      <c r="H139" s="50" t="e">
        <f>E139/#REF!</f>
        <v>#REF!</v>
      </c>
      <c r="I139" s="50" t="e">
        <f>E139/#REF!</f>
        <v>#REF!</v>
      </c>
      <c r="J139" s="82">
        <f>E139/C139</f>
        <v>0.4577553154409202</v>
      </c>
      <c r="K139" s="51">
        <f>E139/D139</f>
        <v>0.43011069627300713</v>
      </c>
    </row>
    <row r="140" spans="1:11" ht="15.75">
      <c r="A140" s="22" t="s">
        <v>43</v>
      </c>
      <c r="B140" s="23"/>
      <c r="C140" s="24">
        <f>C80+C130</f>
        <v>7911.799999999999</v>
      </c>
      <c r="D140" s="24">
        <f>D80+D130</f>
        <v>8430.699999999999</v>
      </c>
      <c r="E140" s="24">
        <f>E80+E130</f>
        <v>2769.6</v>
      </c>
      <c r="F140" s="75">
        <f>F80+F130</f>
        <v>0</v>
      </c>
      <c r="G140" s="50">
        <f>E140/C140</f>
        <v>0.35005940493945753</v>
      </c>
      <c r="H140" s="50" t="e">
        <f>E140/#REF!</f>
        <v>#REF!</v>
      </c>
      <c r="I140" s="50" t="e">
        <f>E140/#REF!</f>
        <v>#REF!</v>
      </c>
      <c r="J140" s="82">
        <f>E140/C140</f>
        <v>0.35005940493945753</v>
      </c>
      <c r="K140" s="51">
        <f>E140/D140</f>
        <v>0.328513646553667</v>
      </c>
    </row>
    <row r="141" spans="1:11" ht="15.75">
      <c r="A141" s="22" t="s">
        <v>44</v>
      </c>
      <c r="B141" s="23"/>
      <c r="C141" s="24">
        <f>C81+C131</f>
        <v>6727.3</v>
      </c>
      <c r="D141" s="24">
        <f>D81+D131</f>
        <v>8617.9</v>
      </c>
      <c r="E141" s="24">
        <f>E81+E131</f>
        <v>2258.1</v>
      </c>
      <c r="F141" s="75">
        <f>F81+F131</f>
        <v>0</v>
      </c>
      <c r="G141" s="50">
        <f>E141/C141</f>
        <v>0.33566215272100247</v>
      </c>
      <c r="H141" s="50" t="e">
        <f>E141/#REF!</f>
        <v>#REF!</v>
      </c>
      <c r="I141" s="50" t="e">
        <f>E141/#REF!</f>
        <v>#REF!</v>
      </c>
      <c r="J141" s="82">
        <f>E141/C141</f>
        <v>0.33566215272100247</v>
      </c>
      <c r="K141" s="51">
        <f>E141/D141</f>
        <v>0.26202439109295766</v>
      </c>
    </row>
    <row r="142" spans="1:11" ht="15.75">
      <c r="A142" s="22" t="s">
        <v>45</v>
      </c>
      <c r="B142" s="23"/>
      <c r="C142" s="24">
        <f>C82+C132</f>
        <v>6945.799999999999</v>
      </c>
      <c r="D142" s="24">
        <f>D82+D132</f>
        <v>8298.2</v>
      </c>
      <c r="E142" s="24">
        <f>E82+E132</f>
        <v>2677.2000000000003</v>
      </c>
      <c r="F142" s="75">
        <f>F82+F132</f>
        <v>0</v>
      </c>
      <c r="G142" s="50">
        <f>E142/C142</f>
        <v>0.38544156180713535</v>
      </c>
      <c r="H142" s="50" t="e">
        <f>E142/#REF!</f>
        <v>#REF!</v>
      </c>
      <c r="I142" s="50" t="e">
        <f>E142/#REF!</f>
        <v>#REF!</v>
      </c>
      <c r="J142" s="82">
        <f>E142/C142</f>
        <v>0.38544156180713535</v>
      </c>
      <c r="K142" s="51">
        <f>E142/D142</f>
        <v>0.32262418355788003</v>
      </c>
    </row>
    <row r="143" spans="1:11" ht="12.75" customHeight="1" hidden="1">
      <c r="A143" s="22" t="s">
        <v>46</v>
      </c>
      <c r="B143" s="23"/>
      <c r="C143" s="24">
        <f>C83+C133</f>
        <v>9714.1</v>
      </c>
      <c r="D143" s="24">
        <f>D83+D133</f>
        <v>9888.1</v>
      </c>
      <c r="E143" s="24">
        <f>E83+E133</f>
        <v>4355.299999999999</v>
      </c>
      <c r="F143" s="75">
        <f>F83+F133</f>
        <v>0</v>
      </c>
      <c r="G143" s="50">
        <f>E143/C143</f>
        <v>0.4483482772464767</v>
      </c>
      <c r="H143" s="50" t="e">
        <f>E143/#REF!</f>
        <v>#REF!</v>
      </c>
      <c r="I143" s="50" t="e">
        <f>E143/#REF!</f>
        <v>#REF!</v>
      </c>
      <c r="J143" s="82">
        <f>E143/C143</f>
        <v>0.4483482772464767</v>
      </c>
      <c r="K143" s="51">
        <f>E143/D143</f>
        <v>0.44045873322478524</v>
      </c>
    </row>
    <row r="144" spans="1:11" ht="15.75">
      <c r="A144" s="22" t="s">
        <v>47</v>
      </c>
      <c r="B144" s="23"/>
      <c r="C144" s="24">
        <f>C84+C134</f>
        <v>5511.5</v>
      </c>
      <c r="D144" s="24">
        <f>D84+D134</f>
        <v>6714.699999999999</v>
      </c>
      <c r="E144" s="24">
        <f>E84+E134</f>
        <v>2009.9</v>
      </c>
      <c r="F144" s="75">
        <f>F84+F134</f>
        <v>0</v>
      </c>
      <c r="G144" s="50">
        <f>E144/C144</f>
        <v>0.3646738637394539</v>
      </c>
      <c r="H144" s="50" t="e">
        <f>E144/#REF!</f>
        <v>#REF!</v>
      </c>
      <c r="I144" s="50" t="e">
        <f>E144/#REF!</f>
        <v>#REF!</v>
      </c>
      <c r="J144" s="82">
        <f>E144/C144</f>
        <v>0.3646738637394539</v>
      </c>
      <c r="K144" s="51">
        <f>E144/D144</f>
        <v>0.2993283393152338</v>
      </c>
    </row>
    <row r="145" spans="1:11" ht="15.75">
      <c r="A145" s="22" t="s">
        <v>48</v>
      </c>
      <c r="B145" s="23"/>
      <c r="C145" s="24">
        <f>C85+C135</f>
        <v>8698.5</v>
      </c>
      <c r="D145" s="24">
        <f>D85+D135</f>
        <v>9373.8</v>
      </c>
      <c r="E145" s="24">
        <f>E85+E135</f>
        <v>4125.7</v>
      </c>
      <c r="F145" s="75">
        <f>F85+F135</f>
        <v>0</v>
      </c>
      <c r="G145" s="50">
        <f>E145/C145</f>
        <v>0.47430016669540725</v>
      </c>
      <c r="H145" s="50" t="e">
        <f>E145/#REF!</f>
        <v>#REF!</v>
      </c>
      <c r="I145" s="50" t="e">
        <f>E145/#REF!</f>
        <v>#REF!</v>
      </c>
      <c r="J145" s="82">
        <f>E145/C145</f>
        <v>0.47430016669540725</v>
      </c>
      <c r="K145" s="51">
        <f>E145/D145</f>
        <v>0.44013100343510636</v>
      </c>
    </row>
    <row r="146" spans="1:11" ht="15.75">
      <c r="A146" s="25" t="s">
        <v>49</v>
      </c>
      <c r="B146" s="23"/>
      <c r="C146" s="24">
        <f>C86+C136</f>
        <v>34618.399999999994</v>
      </c>
      <c r="D146" s="24">
        <f>D86+D136</f>
        <v>38750.1</v>
      </c>
      <c r="E146" s="24">
        <f>E86+E136</f>
        <v>9148.600000000002</v>
      </c>
      <c r="F146" s="24">
        <f>F86+F136</f>
        <v>0</v>
      </c>
      <c r="G146" s="50">
        <f>E146/C146</f>
        <v>0.2642698680470502</v>
      </c>
      <c r="H146" s="50" t="e">
        <f>E146/#REF!</f>
        <v>#REF!</v>
      </c>
      <c r="I146" s="50" t="e">
        <f>E146/#REF!</f>
        <v>#REF!</v>
      </c>
      <c r="J146" s="82">
        <f>E146/C146</f>
        <v>0.2642698680470502</v>
      </c>
      <c r="K146" s="51">
        <f>E146/D146</f>
        <v>0.2360922939553705</v>
      </c>
    </row>
    <row r="147" spans="8:11" ht="12.75">
      <c r="H147" s="68"/>
      <c r="I147" s="68"/>
      <c r="J147" s="68"/>
      <c r="K147" s="68"/>
    </row>
    <row r="148" spans="8:11" ht="12.75">
      <c r="H148" s="68"/>
      <c r="I148" s="68"/>
      <c r="J148" s="68"/>
      <c r="K148" s="68"/>
    </row>
    <row r="149" spans="8:11" ht="12.75">
      <c r="H149" s="68"/>
      <c r="I149" s="68"/>
      <c r="J149" s="68"/>
      <c r="K149" s="68"/>
    </row>
    <row r="150" spans="8:11" ht="12.75">
      <c r="H150" s="68"/>
      <c r="I150" s="68"/>
      <c r="J150" s="68"/>
      <c r="K150" s="68"/>
    </row>
    <row r="151" spans="8:11" ht="12.75">
      <c r="H151" s="68"/>
      <c r="I151" s="68"/>
      <c r="J151" s="68"/>
      <c r="K151" s="68"/>
    </row>
    <row r="152" spans="8:11" ht="12.75">
      <c r="H152" s="68"/>
      <c r="I152" s="68"/>
      <c r="J152" s="68"/>
      <c r="K152" s="68"/>
    </row>
    <row r="153" spans="8:11" ht="12.75">
      <c r="H153" s="68"/>
      <c r="I153" s="68"/>
      <c r="J153" s="68"/>
      <c r="K153" s="68"/>
    </row>
    <row r="154" spans="8:11" ht="12.75">
      <c r="H154" s="68"/>
      <c r="I154" s="68"/>
      <c r="J154" s="68"/>
      <c r="K154" s="68"/>
    </row>
    <row r="155" spans="8:11" ht="12.75">
      <c r="H155" s="68"/>
      <c r="I155" s="68"/>
      <c r="J155" s="68"/>
      <c r="K155" s="68"/>
    </row>
    <row r="156" spans="8:11" ht="12.75">
      <c r="H156" s="68"/>
      <c r="I156" s="68"/>
      <c r="J156" s="68"/>
      <c r="K156" s="68"/>
    </row>
    <row r="157" spans="8:11" ht="12.75">
      <c r="H157" s="68"/>
      <c r="I157" s="68"/>
      <c r="J157" s="68"/>
      <c r="K157" s="68"/>
    </row>
    <row r="158" spans="8:11" ht="12.75">
      <c r="H158" s="68"/>
      <c r="I158" s="68"/>
      <c r="J158" s="68"/>
      <c r="K158" s="68"/>
    </row>
    <row r="159" spans="8:11" ht="12.75">
      <c r="H159" s="68"/>
      <c r="I159" s="68"/>
      <c r="J159" s="68"/>
      <c r="K159" s="68"/>
    </row>
    <row r="160" spans="8:11" ht="12.75">
      <c r="H160" s="68"/>
      <c r="I160" s="68"/>
      <c r="J160" s="68"/>
      <c r="K160" s="68"/>
    </row>
    <row r="161" spans="8:11" ht="12.75">
      <c r="H161" s="68"/>
      <c r="I161" s="68"/>
      <c r="J161" s="68"/>
      <c r="K161" s="68"/>
    </row>
    <row r="162" spans="8:11" ht="12.75">
      <c r="H162" s="68"/>
      <c r="I162" s="68"/>
      <c r="J162" s="68"/>
      <c r="K162" s="68"/>
    </row>
    <row r="163" spans="8:11" ht="12.75">
      <c r="H163" s="68"/>
      <c r="I163" s="68"/>
      <c r="J163" s="68"/>
      <c r="K163" s="68"/>
    </row>
    <row r="164" spans="8:11" ht="12.75">
      <c r="H164" s="68"/>
      <c r="I164" s="68"/>
      <c r="J164" s="68"/>
      <c r="K164" s="68"/>
    </row>
    <row r="165" spans="8:11" ht="12.75">
      <c r="H165" s="68"/>
      <c r="I165" s="68"/>
      <c r="J165" s="68"/>
      <c r="K165" s="68"/>
    </row>
    <row r="166" spans="8:11" ht="12.75">
      <c r="H166" s="68"/>
      <c r="I166" s="68"/>
      <c r="J166" s="68"/>
      <c r="K166" s="68"/>
    </row>
    <row r="167" spans="8:11" ht="12.75">
      <c r="H167" s="68"/>
      <c r="I167" s="68"/>
      <c r="J167" s="68"/>
      <c r="K167" s="68"/>
    </row>
    <row r="168" spans="8:11" ht="12.75">
      <c r="H168" s="68"/>
      <c r="I168" s="68"/>
      <c r="J168" s="68"/>
      <c r="K168" s="68"/>
    </row>
    <row r="169" spans="8:11" ht="12.75">
      <c r="H169" s="68"/>
      <c r="I169" s="68"/>
      <c r="J169" s="68"/>
      <c r="K169" s="68"/>
    </row>
    <row r="170" spans="8:11" ht="12.75">
      <c r="H170" s="68"/>
      <c r="I170" s="68"/>
      <c r="J170" s="68"/>
      <c r="K170" s="68"/>
    </row>
    <row r="171" spans="8:11" ht="12.75">
      <c r="H171" s="68"/>
      <c r="I171" s="68"/>
      <c r="J171" s="68"/>
      <c r="K171" s="68"/>
    </row>
    <row r="172" spans="8:11" ht="12.75">
      <c r="H172" s="68"/>
      <c r="I172" s="68"/>
      <c r="J172" s="68"/>
      <c r="K172" s="68"/>
    </row>
    <row r="173" spans="8:11" ht="12.75">
      <c r="H173" s="68"/>
      <c r="I173" s="68"/>
      <c r="J173" s="68"/>
      <c r="K173" s="68"/>
    </row>
    <row r="174" spans="8:11" ht="12.75">
      <c r="H174" s="68"/>
      <c r="I174" s="68"/>
      <c r="J174" s="68"/>
      <c r="K174" s="68"/>
    </row>
    <row r="175" spans="8:11" ht="12.75">
      <c r="H175" s="68"/>
      <c r="I175" s="68"/>
      <c r="J175" s="68"/>
      <c r="K175" s="68"/>
    </row>
    <row r="176" spans="8:11" ht="12.75">
      <c r="H176" s="68"/>
      <c r="I176" s="68"/>
      <c r="J176" s="68"/>
      <c r="K176" s="68"/>
    </row>
    <row r="177" spans="8:11" ht="12.75">
      <c r="H177" s="68"/>
      <c r="I177" s="68"/>
      <c r="J177" s="68"/>
      <c r="K177" s="68"/>
    </row>
    <row r="178" spans="8:11" ht="12.75">
      <c r="H178" s="68"/>
      <c r="I178" s="68"/>
      <c r="J178" s="68"/>
      <c r="K178" s="68"/>
    </row>
    <row r="179" spans="8:11" ht="12.75">
      <c r="H179" s="68"/>
      <c r="I179" s="68"/>
      <c r="J179" s="68"/>
      <c r="K179" s="68"/>
    </row>
    <row r="180" spans="8:11" ht="12.75">
      <c r="H180" s="68"/>
      <c r="I180" s="68"/>
      <c r="J180" s="68"/>
      <c r="K180" s="68"/>
    </row>
    <row r="181" spans="8:11" ht="12.75">
      <c r="H181" s="68"/>
      <c r="I181" s="68"/>
      <c r="J181" s="68"/>
      <c r="K181" s="68"/>
    </row>
    <row r="182" spans="8:11" ht="12.75">
      <c r="H182" s="68"/>
      <c r="I182" s="68"/>
      <c r="J182" s="68"/>
      <c r="K182" s="68"/>
    </row>
    <row r="183" spans="8:11" ht="12.75">
      <c r="H183" s="68"/>
      <c r="I183" s="68"/>
      <c r="J183" s="68"/>
      <c r="K183" s="68"/>
    </row>
    <row r="184" spans="8:11" ht="12.75">
      <c r="H184" s="68"/>
      <c r="I184" s="68"/>
      <c r="J184" s="68"/>
      <c r="K184" s="68"/>
    </row>
    <row r="185" spans="8:11" ht="12.75">
      <c r="H185" s="68"/>
      <c r="I185" s="68"/>
      <c r="J185" s="68"/>
      <c r="K185" s="68"/>
    </row>
    <row r="186" spans="8:11" ht="12.75">
      <c r="H186" s="68"/>
      <c r="I186" s="68"/>
      <c r="J186" s="68"/>
      <c r="K186" s="68"/>
    </row>
    <row r="187" spans="8:11" ht="12.75">
      <c r="H187" s="68"/>
      <c r="I187" s="68"/>
      <c r="J187" s="68"/>
      <c r="K187" s="68"/>
    </row>
    <row r="188" spans="8:11" ht="12.75">
      <c r="H188" s="68"/>
      <c r="I188" s="68"/>
      <c r="J188" s="68"/>
      <c r="K188" s="68"/>
    </row>
    <row r="189" spans="8:11" ht="12.75">
      <c r="H189" s="68"/>
      <c r="I189" s="68"/>
      <c r="J189" s="68"/>
      <c r="K189" s="68"/>
    </row>
    <row r="190" spans="8:11" ht="12.75">
      <c r="H190" s="68"/>
      <c r="I190" s="68"/>
      <c r="J190" s="68"/>
      <c r="K190" s="68"/>
    </row>
    <row r="191" spans="8:11" ht="12.75">
      <c r="H191" s="68"/>
      <c r="I191" s="68"/>
      <c r="J191" s="68"/>
      <c r="K191" s="68"/>
    </row>
    <row r="192" spans="8:11" ht="12.75">
      <c r="H192" s="68"/>
      <c r="I192" s="68"/>
      <c r="J192" s="68"/>
      <c r="K192" s="68"/>
    </row>
    <row r="193" spans="8:11" ht="12.75">
      <c r="H193" s="68"/>
      <c r="I193" s="68"/>
      <c r="J193" s="68"/>
      <c r="K193" s="68"/>
    </row>
    <row r="194" spans="8:11" ht="12.75">
      <c r="H194" s="68"/>
      <c r="I194" s="68"/>
      <c r="J194" s="68"/>
      <c r="K194" s="68"/>
    </row>
    <row r="195" spans="8:11" ht="12.75">
      <c r="H195" s="68"/>
      <c r="I195" s="68"/>
      <c r="J195" s="68"/>
      <c r="K195" s="68"/>
    </row>
    <row r="196" spans="8:11" ht="12.75">
      <c r="H196" s="68"/>
      <c r="I196" s="68"/>
      <c r="J196" s="68"/>
      <c r="K196" s="68"/>
    </row>
    <row r="197" spans="8:11" ht="12.75">
      <c r="H197" s="68"/>
      <c r="I197" s="68"/>
      <c r="J197" s="68"/>
      <c r="K197" s="68"/>
    </row>
    <row r="198" spans="8:11" ht="12.75">
      <c r="H198" s="68"/>
      <c r="I198" s="68"/>
      <c r="J198" s="68"/>
      <c r="K198" s="68"/>
    </row>
    <row r="199" spans="8:11" ht="12.75">
      <c r="H199" s="68"/>
      <c r="I199" s="68"/>
      <c r="J199" s="68"/>
      <c r="K199" s="68"/>
    </row>
    <row r="200" spans="8:11" ht="12.75">
      <c r="H200" s="68"/>
      <c r="I200" s="68"/>
      <c r="J200" s="68"/>
      <c r="K200" s="68"/>
    </row>
    <row r="201" spans="8:11" ht="12.75">
      <c r="H201" s="68"/>
      <c r="I201" s="68"/>
      <c r="J201" s="68"/>
      <c r="K201" s="68"/>
    </row>
    <row r="202" spans="8:11" ht="12.75">
      <c r="H202" s="68"/>
      <c r="I202" s="68"/>
      <c r="J202" s="68"/>
      <c r="K202" s="68"/>
    </row>
    <row r="203" spans="8:11" ht="12.75">
      <c r="H203" s="68"/>
      <c r="I203" s="68"/>
      <c r="J203" s="68"/>
      <c r="K203" s="68"/>
    </row>
    <row r="204" spans="8:11" ht="12.75">
      <c r="H204" s="68"/>
      <c r="I204" s="68"/>
      <c r="J204" s="68"/>
      <c r="K204" s="68"/>
    </row>
    <row r="205" spans="8:11" ht="12.75">
      <c r="H205" s="68"/>
      <c r="I205" s="68"/>
      <c r="J205" s="68"/>
      <c r="K205" s="68"/>
    </row>
    <row r="206" spans="8:11" ht="12.75">
      <c r="H206" s="68"/>
      <c r="I206" s="68"/>
      <c r="J206" s="68"/>
      <c r="K206" s="68"/>
    </row>
    <row r="207" spans="8:11" ht="12.75">
      <c r="H207" s="68"/>
      <c r="I207" s="68"/>
      <c r="J207" s="68"/>
      <c r="K207" s="68"/>
    </row>
    <row r="208" spans="8:11" ht="12.75">
      <c r="H208" s="68"/>
      <c r="I208" s="68"/>
      <c r="J208" s="68"/>
      <c r="K208" s="68"/>
    </row>
    <row r="209" spans="8:11" ht="12.75">
      <c r="H209" s="68"/>
      <c r="I209" s="68"/>
      <c r="J209" s="68"/>
      <c r="K209" s="68"/>
    </row>
    <row r="210" spans="8:11" ht="12.75">
      <c r="H210" s="68"/>
      <c r="I210" s="68"/>
      <c r="J210" s="68"/>
      <c r="K210" s="68"/>
    </row>
    <row r="211" spans="8:11" ht="12.75">
      <c r="H211" s="68"/>
      <c r="I211" s="68"/>
      <c r="J211" s="68"/>
      <c r="K211" s="68"/>
    </row>
    <row r="212" spans="8:11" ht="12.75">
      <c r="H212" s="68"/>
      <c r="I212" s="68"/>
      <c r="J212" s="68"/>
      <c r="K212" s="68"/>
    </row>
    <row r="213" spans="8:11" ht="12.75">
      <c r="H213" s="68"/>
      <c r="I213" s="68"/>
      <c r="J213" s="68"/>
      <c r="K213" s="68"/>
    </row>
    <row r="214" spans="8:11" ht="12.75">
      <c r="H214" s="68"/>
      <c r="I214" s="68"/>
      <c r="J214" s="68"/>
      <c r="K214" s="68"/>
    </row>
    <row r="215" spans="8:11" ht="12.75">
      <c r="H215" s="68"/>
      <c r="I215" s="68"/>
      <c r="J215" s="68"/>
      <c r="K215" s="68"/>
    </row>
    <row r="216" spans="8:11" ht="12.75">
      <c r="H216" s="68"/>
      <c r="I216" s="68"/>
      <c r="J216" s="68"/>
      <c r="K216" s="68"/>
    </row>
    <row r="217" spans="8:11" ht="12.75">
      <c r="H217" s="68"/>
      <c r="I217" s="68"/>
      <c r="J217" s="68"/>
      <c r="K217" s="68"/>
    </row>
    <row r="218" spans="8:11" ht="12.75">
      <c r="H218" s="68"/>
      <c r="I218" s="68"/>
      <c r="J218" s="68"/>
      <c r="K218" s="68"/>
    </row>
    <row r="219" spans="8:11" ht="12.75">
      <c r="H219" s="68"/>
      <c r="I219" s="68"/>
      <c r="J219" s="68"/>
      <c r="K219" s="68"/>
    </row>
    <row r="220" spans="8:11" ht="12.75">
      <c r="H220" s="68"/>
      <c r="I220" s="68"/>
      <c r="J220" s="68"/>
      <c r="K220" s="68"/>
    </row>
    <row r="221" spans="8:11" ht="12.75">
      <c r="H221" s="68"/>
      <c r="I221" s="68"/>
      <c r="J221" s="68"/>
      <c r="K221" s="68"/>
    </row>
    <row r="222" spans="8:11" ht="12.75">
      <c r="H222" s="68"/>
      <c r="I222" s="68"/>
      <c r="J222" s="68"/>
      <c r="K222" s="68"/>
    </row>
    <row r="223" spans="8:11" ht="12.75">
      <c r="H223" s="68"/>
      <c r="I223" s="68"/>
      <c r="J223" s="68"/>
      <c r="K223" s="68"/>
    </row>
    <row r="224" spans="8:11" ht="12.75">
      <c r="H224" s="68"/>
      <c r="I224" s="68"/>
      <c r="J224" s="68"/>
      <c r="K224" s="68"/>
    </row>
    <row r="225" spans="8:11" ht="12.75">
      <c r="H225" s="68"/>
      <c r="I225" s="68"/>
      <c r="J225" s="68"/>
      <c r="K225" s="68"/>
    </row>
    <row r="226" spans="8:11" ht="12.75">
      <c r="H226" s="68"/>
      <c r="I226" s="68"/>
      <c r="J226" s="68"/>
      <c r="K226" s="68"/>
    </row>
    <row r="227" spans="8:11" ht="12.75">
      <c r="H227" s="68"/>
      <c r="I227" s="68"/>
      <c r="J227" s="68"/>
      <c r="K227" s="68"/>
    </row>
    <row r="228" spans="8:11" ht="12.75">
      <c r="H228" s="68"/>
      <c r="I228" s="68"/>
      <c r="J228" s="68"/>
      <c r="K228" s="68"/>
    </row>
    <row r="229" spans="8:11" ht="12.75">
      <c r="H229" s="68"/>
      <c r="I229" s="68"/>
      <c r="J229" s="68"/>
      <c r="K229" s="68"/>
    </row>
    <row r="230" spans="8:11" ht="12.75">
      <c r="H230" s="68"/>
      <c r="I230" s="68"/>
      <c r="J230" s="68"/>
      <c r="K230" s="68"/>
    </row>
    <row r="231" spans="8:11" ht="12.75">
      <c r="H231" s="68"/>
      <c r="I231" s="68"/>
      <c r="J231" s="68"/>
      <c r="K231" s="68"/>
    </row>
    <row r="232" spans="8:11" ht="12.75">
      <c r="H232" s="68"/>
      <c r="I232" s="68"/>
      <c r="J232" s="68"/>
      <c r="K232" s="68"/>
    </row>
    <row r="233" spans="8:11" ht="12.75">
      <c r="H233" s="68"/>
      <c r="I233" s="68"/>
      <c r="J233" s="68"/>
      <c r="K233" s="68"/>
    </row>
    <row r="234" spans="8:11" ht="12.75">
      <c r="H234" s="68"/>
      <c r="I234" s="68"/>
      <c r="J234" s="68"/>
      <c r="K234" s="68"/>
    </row>
    <row r="235" spans="8:11" ht="12.75">
      <c r="H235" s="68"/>
      <c r="I235" s="68"/>
      <c r="J235" s="68"/>
      <c r="K235" s="68"/>
    </row>
    <row r="236" spans="8:11" ht="12.75">
      <c r="H236" s="68"/>
      <c r="I236" s="68"/>
      <c r="J236" s="68"/>
      <c r="K236" s="68"/>
    </row>
    <row r="237" spans="8:11" ht="12.75">
      <c r="H237" s="68"/>
      <c r="I237" s="68"/>
      <c r="J237" s="68"/>
      <c r="K237" s="68"/>
    </row>
    <row r="238" spans="8:11" ht="12.75">
      <c r="H238" s="68"/>
      <c r="I238" s="68"/>
      <c r="J238" s="68"/>
      <c r="K238" s="68"/>
    </row>
    <row r="239" spans="8:11" ht="12.75">
      <c r="H239" s="68"/>
      <c r="I239" s="68"/>
      <c r="J239" s="68"/>
      <c r="K239" s="68"/>
    </row>
    <row r="240" spans="8:11" ht="12.75">
      <c r="H240" s="68"/>
      <c r="I240" s="68"/>
      <c r="J240" s="68"/>
      <c r="K240" s="68"/>
    </row>
    <row r="241" spans="8:11" ht="12.75">
      <c r="H241" s="68"/>
      <c r="I241" s="68"/>
      <c r="J241" s="68"/>
      <c r="K241" s="68"/>
    </row>
    <row r="242" spans="8:11" ht="12.75">
      <c r="H242" s="68"/>
      <c r="I242" s="68"/>
      <c r="J242" s="68"/>
      <c r="K242" s="68"/>
    </row>
    <row r="243" spans="8:11" ht="12.75">
      <c r="H243" s="68"/>
      <c r="I243" s="68"/>
      <c r="J243" s="68"/>
      <c r="K243" s="68"/>
    </row>
    <row r="244" spans="8:11" ht="12.75">
      <c r="H244" s="68"/>
      <c r="I244" s="68"/>
      <c r="J244" s="68"/>
      <c r="K244" s="68"/>
    </row>
    <row r="245" spans="8:11" ht="12.75">
      <c r="H245" s="68"/>
      <c r="I245" s="68"/>
      <c r="J245" s="68"/>
      <c r="K245" s="68"/>
    </row>
    <row r="246" spans="8:11" ht="12.75">
      <c r="H246" s="68"/>
      <c r="I246" s="68"/>
      <c r="J246" s="68"/>
      <c r="K246" s="68"/>
    </row>
    <row r="247" spans="8:11" ht="12.75">
      <c r="H247" s="68"/>
      <c r="I247" s="68"/>
      <c r="J247" s="68"/>
      <c r="K247" s="68"/>
    </row>
    <row r="248" spans="8:11" ht="12.75">
      <c r="H248" s="68"/>
      <c r="I248" s="68"/>
      <c r="J248" s="68"/>
      <c r="K248" s="68"/>
    </row>
    <row r="249" spans="8:11" ht="12.75">
      <c r="H249" s="68"/>
      <c r="I249" s="68"/>
      <c r="J249" s="68"/>
      <c r="K249" s="68"/>
    </row>
    <row r="250" spans="8:11" ht="12.75">
      <c r="H250" s="68"/>
      <c r="I250" s="68"/>
      <c r="J250" s="68"/>
      <c r="K250" s="68"/>
    </row>
    <row r="251" spans="8:11" ht="12.75">
      <c r="H251" s="68"/>
      <c r="I251" s="68"/>
      <c r="J251" s="68"/>
      <c r="K251" s="68"/>
    </row>
    <row r="252" spans="8:11" ht="12.75">
      <c r="H252" s="68"/>
      <c r="I252" s="68"/>
      <c r="J252" s="68"/>
      <c r="K252" s="68"/>
    </row>
    <row r="253" spans="8:11" ht="12.75">
      <c r="H253" s="68"/>
      <c r="I253" s="68"/>
      <c r="J253" s="68"/>
      <c r="K253" s="68"/>
    </row>
    <row r="254" spans="8:11" ht="12.75">
      <c r="H254" s="68"/>
      <c r="I254" s="68"/>
      <c r="J254" s="68"/>
      <c r="K254" s="68"/>
    </row>
    <row r="255" spans="8:11" ht="12.75">
      <c r="H255" s="68"/>
      <c r="I255" s="68"/>
      <c r="J255" s="68"/>
      <c r="K255" s="68"/>
    </row>
    <row r="256" spans="8:11" ht="12.75">
      <c r="H256" s="68"/>
      <c r="I256" s="68"/>
      <c r="J256" s="68"/>
      <c r="K256" s="68"/>
    </row>
    <row r="257" spans="8:11" ht="12.75">
      <c r="H257" s="68"/>
      <c r="I257" s="68"/>
      <c r="J257" s="68"/>
      <c r="K257" s="68"/>
    </row>
    <row r="258" spans="8:11" ht="12.75">
      <c r="H258" s="68"/>
      <c r="I258" s="68"/>
      <c r="J258" s="68"/>
      <c r="K258" s="68"/>
    </row>
    <row r="259" spans="8:11" ht="12.75">
      <c r="H259" s="68"/>
      <c r="I259" s="68"/>
      <c r="J259" s="68"/>
      <c r="K259" s="68"/>
    </row>
    <row r="260" spans="8:11" ht="12.75">
      <c r="H260" s="68"/>
      <c r="I260" s="68"/>
      <c r="J260" s="68"/>
      <c r="K260" s="68"/>
    </row>
    <row r="261" spans="8:11" ht="12.75">
      <c r="H261" s="68"/>
      <c r="I261" s="68"/>
      <c r="J261" s="68"/>
      <c r="K261" s="68"/>
    </row>
    <row r="262" spans="8:11" ht="12.75">
      <c r="H262" s="68"/>
      <c r="I262" s="68"/>
      <c r="J262" s="68"/>
      <c r="K262" s="68"/>
    </row>
    <row r="263" spans="8:11" ht="12.75">
      <c r="H263" s="68"/>
      <c r="I263" s="68"/>
      <c r="J263" s="68"/>
      <c r="K263" s="68"/>
    </row>
    <row r="264" spans="8:11" ht="12.75">
      <c r="H264" s="68"/>
      <c r="I264" s="68"/>
      <c r="J264" s="68"/>
      <c r="K264" s="68"/>
    </row>
    <row r="265" spans="8:11" ht="12.75">
      <c r="H265" s="68"/>
      <c r="I265" s="68"/>
      <c r="J265" s="68"/>
      <c r="K265" s="68"/>
    </row>
    <row r="266" spans="8:11" ht="12.75">
      <c r="H266" s="68"/>
      <c r="I266" s="68"/>
      <c r="J266" s="68"/>
      <c r="K266" s="68"/>
    </row>
    <row r="267" spans="8:11" ht="12.75">
      <c r="H267" s="68"/>
      <c r="I267" s="68"/>
      <c r="J267" s="68"/>
      <c r="K267" s="68"/>
    </row>
    <row r="268" spans="8:11" ht="12.75">
      <c r="H268" s="68"/>
      <c r="I268" s="68"/>
      <c r="J268" s="68"/>
      <c r="K268" s="68"/>
    </row>
    <row r="269" spans="8:11" ht="12.75">
      <c r="H269" s="68"/>
      <c r="I269" s="68"/>
      <c r="J269" s="68"/>
      <c r="K269" s="68"/>
    </row>
    <row r="270" spans="8:11" ht="12.75">
      <c r="H270" s="68"/>
      <c r="I270" s="68"/>
      <c r="J270" s="68"/>
      <c r="K270" s="68"/>
    </row>
    <row r="271" spans="8:11" ht="12.75">
      <c r="H271" s="68"/>
      <c r="I271" s="68"/>
      <c r="J271" s="68"/>
      <c r="K271" s="68"/>
    </row>
    <row r="272" spans="8:11" ht="12.75">
      <c r="H272" s="68"/>
      <c r="I272" s="68"/>
      <c r="J272" s="68"/>
      <c r="K272" s="68"/>
    </row>
    <row r="273" spans="8:11" ht="12.75">
      <c r="H273" s="68"/>
      <c r="I273" s="68"/>
      <c r="J273" s="68"/>
      <c r="K273" s="68"/>
    </row>
    <row r="274" spans="8:11" ht="12.75">
      <c r="H274" s="68"/>
      <c r="I274" s="68"/>
      <c r="J274" s="68"/>
      <c r="K274" s="68"/>
    </row>
    <row r="275" spans="8:11" ht="12.75">
      <c r="H275" s="68"/>
      <c r="I275" s="68"/>
      <c r="J275" s="68"/>
      <c r="K275" s="68"/>
    </row>
    <row r="276" spans="8:11" ht="12.75">
      <c r="H276" s="68"/>
      <c r="I276" s="68"/>
      <c r="J276" s="68"/>
      <c r="K276" s="68"/>
    </row>
    <row r="277" spans="8:11" ht="12.75">
      <c r="H277" s="68"/>
      <c r="I277" s="68"/>
      <c r="J277" s="68"/>
      <c r="K277" s="68"/>
    </row>
    <row r="278" spans="8:11" ht="12.75">
      <c r="H278" s="68"/>
      <c r="I278" s="68"/>
      <c r="J278" s="68"/>
      <c r="K278" s="68"/>
    </row>
    <row r="279" spans="8:11" ht="12.75">
      <c r="H279" s="68"/>
      <c r="I279" s="68"/>
      <c r="J279" s="68"/>
      <c r="K279" s="68"/>
    </row>
    <row r="280" spans="8:11" ht="12.75">
      <c r="H280" s="68"/>
      <c r="I280" s="68"/>
      <c r="J280" s="68"/>
      <c r="K280" s="68"/>
    </row>
    <row r="281" spans="8:11" ht="12.75">
      <c r="H281" s="68"/>
      <c r="I281" s="68"/>
      <c r="J281" s="68"/>
      <c r="K281" s="68"/>
    </row>
    <row r="282" spans="8:11" ht="12.75">
      <c r="H282" s="68"/>
      <c r="I282" s="68"/>
      <c r="J282" s="68"/>
      <c r="K282" s="68"/>
    </row>
    <row r="283" spans="8:11" ht="12.75">
      <c r="H283" s="68"/>
      <c r="I283" s="68"/>
      <c r="J283" s="68"/>
      <c r="K283" s="68"/>
    </row>
    <row r="284" spans="8:11" ht="12.75">
      <c r="H284" s="68"/>
      <c r="I284" s="68"/>
      <c r="J284" s="68"/>
      <c r="K284" s="68"/>
    </row>
    <row r="285" spans="8:11" ht="12.75">
      <c r="H285" s="68"/>
      <c r="I285" s="68"/>
      <c r="J285" s="68"/>
      <c r="K285" s="68"/>
    </row>
    <row r="286" spans="8:11" ht="12.75">
      <c r="H286" s="68"/>
      <c r="I286" s="68"/>
      <c r="J286" s="68"/>
      <c r="K286" s="68"/>
    </row>
    <row r="287" spans="8:11" ht="12.75">
      <c r="H287" s="68"/>
      <c r="I287" s="68"/>
      <c r="J287" s="68"/>
      <c r="K287" s="68"/>
    </row>
    <row r="288" spans="8:11" ht="12.75">
      <c r="H288" s="68"/>
      <c r="I288" s="68"/>
      <c r="J288" s="68"/>
      <c r="K288" s="68"/>
    </row>
    <row r="289" spans="8:11" ht="12.75">
      <c r="H289" s="68"/>
      <c r="I289" s="68"/>
      <c r="J289" s="68"/>
      <c r="K289" s="68"/>
    </row>
    <row r="290" spans="8:11" ht="12.75">
      <c r="H290" s="68"/>
      <c r="I290" s="68"/>
      <c r="J290" s="68"/>
      <c r="K290" s="68"/>
    </row>
    <row r="291" spans="8:11" ht="12.75">
      <c r="H291" s="68"/>
      <c r="I291" s="68"/>
      <c r="J291" s="68"/>
      <c r="K291" s="68"/>
    </row>
    <row r="292" spans="8:11" ht="12.75">
      <c r="H292" s="68"/>
      <c r="I292" s="68"/>
      <c r="J292" s="68"/>
      <c r="K292" s="68"/>
    </row>
    <row r="293" spans="8:11" ht="12.75">
      <c r="H293" s="68"/>
      <c r="I293" s="68"/>
      <c r="J293" s="68"/>
      <c r="K293" s="68"/>
    </row>
    <row r="294" spans="8:11" ht="12.75">
      <c r="H294" s="68"/>
      <c r="I294" s="68"/>
      <c r="J294" s="68"/>
      <c r="K294" s="68"/>
    </row>
    <row r="295" spans="8:11" ht="12.75">
      <c r="H295" s="68"/>
      <c r="I295" s="68"/>
      <c r="J295" s="68"/>
      <c r="K295" s="68"/>
    </row>
    <row r="296" spans="8:11" ht="12.75">
      <c r="H296" s="68"/>
      <c r="I296" s="68"/>
      <c r="J296" s="68"/>
      <c r="K296" s="68"/>
    </row>
    <row r="297" spans="8:11" ht="12.75">
      <c r="H297" s="68"/>
      <c r="I297" s="68"/>
      <c r="J297" s="68"/>
      <c r="K297" s="68"/>
    </row>
    <row r="298" spans="8:11" ht="12.75">
      <c r="H298" s="68"/>
      <c r="I298" s="68"/>
      <c r="J298" s="68"/>
      <c r="K298" s="68"/>
    </row>
    <row r="299" spans="8:11" ht="12.75">
      <c r="H299" s="68"/>
      <c r="I299" s="68"/>
      <c r="J299" s="68"/>
      <c r="K299" s="68"/>
    </row>
    <row r="300" spans="8:11" ht="12.75">
      <c r="H300" s="68"/>
      <c r="I300" s="68"/>
      <c r="J300" s="68"/>
      <c r="K300" s="68"/>
    </row>
    <row r="301" spans="8:11" ht="12.75">
      <c r="H301" s="68"/>
      <c r="I301" s="68"/>
      <c r="J301" s="68"/>
      <c r="K301" s="68"/>
    </row>
    <row r="302" spans="8:11" ht="12.75">
      <c r="H302" s="68"/>
      <c r="I302" s="68"/>
      <c r="J302" s="68"/>
      <c r="K302" s="68"/>
    </row>
    <row r="303" spans="8:11" ht="12.75">
      <c r="H303" s="68"/>
      <c r="I303" s="68"/>
      <c r="J303" s="68"/>
      <c r="K303" s="68"/>
    </row>
    <row r="304" spans="8:11" ht="12.75">
      <c r="H304" s="68"/>
      <c r="I304" s="68"/>
      <c r="J304" s="68"/>
      <c r="K304" s="68"/>
    </row>
    <row r="305" spans="8:11" ht="12.75">
      <c r="H305" s="68"/>
      <c r="I305" s="68"/>
      <c r="J305" s="68"/>
      <c r="K305" s="68"/>
    </row>
    <row r="306" spans="8:11" ht="12.75">
      <c r="H306" s="68"/>
      <c r="I306" s="68"/>
      <c r="J306" s="68"/>
      <c r="K306" s="68"/>
    </row>
    <row r="307" spans="8:11" ht="12.75">
      <c r="H307" s="68"/>
      <c r="I307" s="68"/>
      <c r="J307" s="68"/>
      <c r="K307" s="68"/>
    </row>
    <row r="308" spans="8:11" ht="12.75">
      <c r="H308" s="68"/>
      <c r="I308" s="68"/>
      <c r="J308" s="68"/>
      <c r="K308" s="68"/>
    </row>
    <row r="309" spans="8:11" ht="12.75">
      <c r="H309" s="68"/>
      <c r="I309" s="68"/>
      <c r="J309" s="68"/>
      <c r="K309" s="68"/>
    </row>
    <row r="310" spans="8:11" ht="12.75">
      <c r="H310" s="68"/>
      <c r="I310" s="68"/>
      <c r="J310" s="68"/>
      <c r="K310" s="68"/>
    </row>
    <row r="311" spans="8:11" ht="12.75">
      <c r="H311" s="68"/>
      <c r="I311" s="68"/>
      <c r="J311" s="68"/>
      <c r="K311" s="68"/>
    </row>
    <row r="312" spans="8:11" ht="12.75">
      <c r="H312" s="68"/>
      <c r="I312" s="68"/>
      <c r="J312" s="68"/>
      <c r="K312" s="68"/>
    </row>
    <row r="313" spans="8:11" ht="12.75">
      <c r="H313" s="68"/>
      <c r="I313" s="68"/>
      <c r="J313" s="68"/>
      <c r="K313" s="68"/>
    </row>
    <row r="314" spans="8:11" ht="12.75">
      <c r="H314" s="68"/>
      <c r="I314" s="68"/>
      <c r="J314" s="68"/>
      <c r="K314" s="68"/>
    </row>
    <row r="315" spans="8:11" ht="12.75">
      <c r="H315" s="68"/>
      <c r="I315" s="68"/>
      <c r="J315" s="68"/>
      <c r="K315" s="68"/>
    </row>
    <row r="316" spans="8:11" ht="12.75">
      <c r="H316" s="68"/>
      <c r="I316" s="68"/>
      <c r="J316" s="68"/>
      <c r="K316" s="68"/>
    </row>
    <row r="317" spans="8:11" ht="12.75">
      <c r="H317" s="68"/>
      <c r="I317" s="68"/>
      <c r="J317" s="68"/>
      <c r="K317" s="68"/>
    </row>
    <row r="318" spans="8:11" ht="12.75">
      <c r="H318" s="68"/>
      <c r="I318" s="68"/>
      <c r="J318" s="68"/>
      <c r="K318" s="68"/>
    </row>
    <row r="319" spans="8:11" ht="12.75">
      <c r="H319" s="68"/>
      <c r="I319" s="68"/>
      <c r="J319" s="68"/>
      <c r="K319" s="68"/>
    </row>
    <row r="320" spans="8:11" ht="12.75">
      <c r="H320" s="68"/>
      <c r="I320" s="68"/>
      <c r="J320" s="68"/>
      <c r="K320" s="68"/>
    </row>
    <row r="321" spans="8:11" ht="12.75">
      <c r="H321" s="68"/>
      <c r="I321" s="68"/>
      <c r="J321" s="68"/>
      <c r="K321" s="68"/>
    </row>
    <row r="322" spans="8:11" ht="12.75">
      <c r="H322" s="68"/>
      <c r="I322" s="68"/>
      <c r="J322" s="68"/>
      <c r="K322" s="68"/>
    </row>
    <row r="323" spans="8:11" ht="12.75">
      <c r="H323" s="68"/>
      <c r="I323" s="68"/>
      <c r="J323" s="68"/>
      <c r="K323" s="68"/>
    </row>
    <row r="324" spans="8:11" ht="12.75">
      <c r="H324" s="68"/>
      <c r="I324" s="68"/>
      <c r="J324" s="68"/>
      <c r="K324" s="68"/>
    </row>
    <row r="325" spans="8:11" ht="12.75">
      <c r="H325" s="68"/>
      <c r="I325" s="68"/>
      <c r="J325" s="68"/>
      <c r="K325" s="68"/>
    </row>
    <row r="326" spans="8:11" ht="12.75">
      <c r="H326" s="68"/>
      <c r="I326" s="68"/>
      <c r="J326" s="68"/>
      <c r="K326" s="68"/>
    </row>
    <row r="327" spans="8:11" ht="12.75">
      <c r="H327" s="68"/>
      <c r="I327" s="68"/>
      <c r="J327" s="68"/>
      <c r="K327" s="68"/>
    </row>
    <row r="328" spans="8:11" ht="12.75">
      <c r="H328" s="68"/>
      <c r="I328" s="68"/>
      <c r="J328" s="68"/>
      <c r="K328" s="68"/>
    </row>
    <row r="329" spans="8:11" ht="12.75">
      <c r="H329" s="68"/>
      <c r="I329" s="68"/>
      <c r="J329" s="68"/>
      <c r="K329" s="68"/>
    </row>
    <row r="330" spans="8:11" ht="12.75">
      <c r="H330" s="68"/>
      <c r="I330" s="68"/>
      <c r="J330" s="68"/>
      <c r="K330" s="68"/>
    </row>
    <row r="331" spans="8:11" ht="12.75">
      <c r="H331" s="68"/>
      <c r="I331" s="68"/>
      <c r="J331" s="68"/>
      <c r="K331" s="68"/>
    </row>
    <row r="332" spans="8:11" ht="12.75">
      <c r="H332" s="68"/>
      <c r="I332" s="68"/>
      <c r="J332" s="68"/>
      <c r="K332" s="68"/>
    </row>
    <row r="333" spans="8:11" ht="12.75">
      <c r="H333" s="68"/>
      <c r="I333" s="68"/>
      <c r="J333" s="68"/>
      <c r="K333" s="68"/>
    </row>
    <row r="334" spans="8:11" ht="12.75">
      <c r="H334" s="68"/>
      <c r="I334" s="68"/>
      <c r="J334" s="68"/>
      <c r="K334" s="68"/>
    </row>
    <row r="335" spans="8:11" ht="12.75">
      <c r="H335" s="68"/>
      <c r="I335" s="68"/>
      <c r="J335" s="68"/>
      <c r="K335" s="68"/>
    </row>
    <row r="336" spans="8:11" ht="12.75">
      <c r="H336" s="68"/>
      <c r="I336" s="68"/>
      <c r="J336" s="68"/>
      <c r="K336" s="68"/>
    </row>
    <row r="337" spans="8:11" ht="12.75">
      <c r="H337" s="68"/>
      <c r="I337" s="68"/>
      <c r="J337" s="68"/>
      <c r="K337" s="68"/>
    </row>
    <row r="338" spans="8:11" ht="12.75">
      <c r="H338" s="68"/>
      <c r="I338" s="68"/>
      <c r="J338" s="68"/>
      <c r="K338" s="68"/>
    </row>
    <row r="339" spans="8:11" ht="12.75">
      <c r="H339" s="68"/>
      <c r="I339" s="68"/>
      <c r="J339" s="68"/>
      <c r="K339" s="68"/>
    </row>
    <row r="340" spans="8:11" ht="12.75">
      <c r="H340" s="68"/>
      <c r="I340" s="68"/>
      <c r="J340" s="68"/>
      <c r="K340" s="68"/>
    </row>
    <row r="341" spans="8:11" ht="12.75">
      <c r="H341" s="68"/>
      <c r="I341" s="68"/>
      <c r="J341" s="68"/>
      <c r="K341" s="68"/>
    </row>
    <row r="342" spans="8:11" ht="12.75">
      <c r="H342" s="68"/>
      <c r="I342" s="68"/>
      <c r="J342" s="68"/>
      <c r="K342" s="68"/>
    </row>
    <row r="343" spans="8:11" ht="12.75">
      <c r="H343" s="68"/>
      <c r="I343" s="68"/>
      <c r="J343" s="68"/>
      <c r="K343" s="68"/>
    </row>
    <row r="344" spans="8:11" ht="12.75">
      <c r="H344" s="68"/>
      <c r="I344" s="68"/>
      <c r="J344" s="68"/>
      <c r="K344" s="68"/>
    </row>
    <row r="345" spans="8:11" ht="12.75">
      <c r="H345" s="68"/>
      <c r="I345" s="68"/>
      <c r="J345" s="68"/>
      <c r="K345" s="68"/>
    </row>
    <row r="346" spans="8:11" ht="12.75">
      <c r="H346" s="68"/>
      <c r="I346" s="68"/>
      <c r="J346" s="68"/>
      <c r="K346" s="68"/>
    </row>
    <row r="347" spans="8:11" ht="12.75">
      <c r="H347" s="68"/>
      <c r="I347" s="68"/>
      <c r="J347" s="68"/>
      <c r="K347" s="68"/>
    </row>
    <row r="348" spans="8:11" ht="12.75">
      <c r="H348" s="68"/>
      <c r="I348" s="68"/>
      <c r="J348" s="68"/>
      <c r="K348" s="68"/>
    </row>
    <row r="349" spans="8:11" ht="12.75">
      <c r="H349" s="68"/>
      <c r="I349" s="68"/>
      <c r="J349" s="68"/>
      <c r="K349" s="68"/>
    </row>
    <row r="350" spans="8:11" ht="12.75">
      <c r="H350" s="68"/>
      <c r="I350" s="68"/>
      <c r="J350" s="68"/>
      <c r="K350" s="68"/>
    </row>
    <row r="351" spans="8:11" ht="12.75">
      <c r="H351" s="68"/>
      <c r="I351" s="68"/>
      <c r="J351" s="68"/>
      <c r="K351" s="68"/>
    </row>
    <row r="352" spans="8:11" ht="12.75">
      <c r="H352" s="68"/>
      <c r="I352" s="68"/>
      <c r="J352" s="68"/>
      <c r="K352" s="68"/>
    </row>
    <row r="353" spans="8:11" ht="12.75">
      <c r="H353" s="68"/>
      <c r="I353" s="68"/>
      <c r="J353" s="68"/>
      <c r="K353" s="68"/>
    </row>
    <row r="354" spans="8:11" ht="12.75">
      <c r="H354" s="68"/>
      <c r="I354" s="68"/>
      <c r="J354" s="68"/>
      <c r="K354" s="68"/>
    </row>
    <row r="355" spans="8:11" ht="12.75">
      <c r="H355" s="68"/>
      <c r="I355" s="68"/>
      <c r="J355" s="68"/>
      <c r="K355" s="68"/>
    </row>
    <row r="356" spans="8:11" ht="12.75">
      <c r="H356" s="68"/>
      <c r="I356" s="68"/>
      <c r="J356" s="68"/>
      <c r="K356" s="68"/>
    </row>
    <row r="357" spans="8:11" ht="12.75">
      <c r="H357" s="68"/>
      <c r="I357" s="68"/>
      <c r="J357" s="68"/>
      <c r="K357" s="68"/>
    </row>
    <row r="358" spans="8:11" ht="12.75">
      <c r="H358" s="68"/>
      <c r="I358" s="68"/>
      <c r="J358" s="68"/>
      <c r="K358" s="68"/>
    </row>
    <row r="359" spans="8:11" ht="12.75">
      <c r="H359" s="68"/>
      <c r="I359" s="68"/>
      <c r="J359" s="68"/>
      <c r="K359" s="68"/>
    </row>
    <row r="360" spans="8:11" ht="12.75">
      <c r="H360" s="68"/>
      <c r="I360" s="68"/>
      <c r="J360" s="68"/>
      <c r="K360" s="68"/>
    </row>
    <row r="361" spans="8:11" ht="12.75">
      <c r="H361" s="68"/>
      <c r="I361" s="68"/>
      <c r="J361" s="68"/>
      <c r="K361" s="68"/>
    </row>
    <row r="362" spans="8:11" ht="12.75">
      <c r="H362" s="68"/>
      <c r="I362" s="68"/>
      <c r="J362" s="68"/>
      <c r="K362" s="68"/>
    </row>
    <row r="363" spans="8:11" ht="12.75">
      <c r="H363" s="68"/>
      <c r="I363" s="68"/>
      <c r="J363" s="68"/>
      <c r="K363" s="68"/>
    </row>
    <row r="364" spans="8:11" ht="12.75">
      <c r="H364" s="68"/>
      <c r="I364" s="68"/>
      <c r="J364" s="68"/>
      <c r="K364" s="68"/>
    </row>
    <row r="365" spans="8:11" ht="12.75">
      <c r="H365" s="68"/>
      <c r="I365" s="68"/>
      <c r="J365" s="68"/>
      <c r="K365" s="68"/>
    </row>
    <row r="366" spans="8:11" ht="12.75">
      <c r="H366" s="68"/>
      <c r="I366" s="68"/>
      <c r="J366" s="68"/>
      <c r="K366" s="68"/>
    </row>
    <row r="367" spans="8:11" ht="12.75">
      <c r="H367" s="68"/>
      <c r="I367" s="68"/>
      <c r="J367" s="68"/>
      <c r="K367" s="68"/>
    </row>
    <row r="368" spans="8:11" ht="12.75">
      <c r="H368" s="68"/>
      <c r="I368" s="68"/>
      <c r="J368" s="68"/>
      <c r="K368" s="68"/>
    </row>
    <row r="369" spans="8:11" ht="12.75">
      <c r="H369" s="68"/>
      <c r="I369" s="68"/>
      <c r="J369" s="68"/>
      <c r="K369" s="68"/>
    </row>
    <row r="370" spans="8:11" ht="12.75">
      <c r="H370" s="68"/>
      <c r="I370" s="68"/>
      <c r="J370" s="68"/>
      <c r="K370" s="68"/>
    </row>
    <row r="371" spans="8:11" ht="12.75">
      <c r="H371" s="68"/>
      <c r="I371" s="68"/>
      <c r="J371" s="68"/>
      <c r="K371" s="68"/>
    </row>
    <row r="372" spans="8:11" ht="12.75">
      <c r="H372" s="68"/>
      <c r="I372" s="68"/>
      <c r="J372" s="68"/>
      <c r="K372" s="68"/>
    </row>
    <row r="373" spans="8:11" ht="12.75">
      <c r="H373" s="68"/>
      <c r="I373" s="68"/>
      <c r="J373" s="68"/>
      <c r="K373" s="68"/>
    </row>
    <row r="374" spans="8:11" ht="12.75">
      <c r="H374" s="68"/>
      <c r="I374" s="68"/>
      <c r="J374" s="68"/>
      <c r="K374" s="68"/>
    </row>
    <row r="375" spans="8:11" ht="12.75">
      <c r="H375" s="68"/>
      <c r="I375" s="68"/>
      <c r="J375" s="68"/>
      <c r="K375" s="68"/>
    </row>
    <row r="376" spans="8:11" ht="12.75">
      <c r="H376" s="68"/>
      <c r="I376" s="68"/>
      <c r="J376" s="68"/>
      <c r="K376" s="68"/>
    </row>
    <row r="377" spans="8:11" ht="12.75">
      <c r="H377" s="68"/>
      <c r="I377" s="68"/>
      <c r="J377" s="68"/>
      <c r="K377" s="68"/>
    </row>
    <row r="378" spans="8:11" ht="12.75">
      <c r="H378" s="68"/>
      <c r="I378" s="68"/>
      <c r="J378" s="68"/>
      <c r="K378" s="68"/>
    </row>
    <row r="379" spans="8:11" ht="12.75">
      <c r="H379" s="68"/>
      <c r="I379" s="68"/>
      <c r="J379" s="68"/>
      <c r="K379" s="68"/>
    </row>
    <row r="380" spans="8:11" ht="12.75">
      <c r="H380" s="68"/>
      <c r="I380" s="68"/>
      <c r="J380" s="68"/>
      <c r="K380" s="68"/>
    </row>
    <row r="381" spans="8:11" ht="12.75">
      <c r="H381" s="68"/>
      <c r="I381" s="68"/>
      <c r="J381" s="68"/>
      <c r="K381" s="68"/>
    </row>
    <row r="382" spans="8:11" ht="12.75">
      <c r="H382" s="68"/>
      <c r="I382" s="68"/>
      <c r="J382" s="68"/>
      <c r="K382" s="68"/>
    </row>
    <row r="383" spans="8:11" ht="12.75">
      <c r="H383" s="68"/>
      <c r="I383" s="68"/>
      <c r="J383" s="68"/>
      <c r="K383" s="68"/>
    </row>
    <row r="384" spans="8:11" ht="12.75">
      <c r="H384" s="68"/>
      <c r="I384" s="68"/>
      <c r="J384" s="68"/>
      <c r="K384" s="68"/>
    </row>
    <row r="385" spans="8:11" ht="12.75">
      <c r="H385" s="68"/>
      <c r="I385" s="68"/>
      <c r="J385" s="68"/>
      <c r="K385" s="68"/>
    </row>
    <row r="386" spans="8:11" ht="12.75">
      <c r="H386" s="68"/>
      <c r="I386" s="68"/>
      <c r="J386" s="68"/>
      <c r="K386" s="68"/>
    </row>
    <row r="387" spans="8:11" ht="12.75">
      <c r="H387" s="68"/>
      <c r="I387" s="68"/>
      <c r="J387" s="68"/>
      <c r="K387" s="68"/>
    </row>
    <row r="388" spans="8:11" ht="12.75">
      <c r="H388" s="68"/>
      <c r="I388" s="68"/>
      <c r="J388" s="68"/>
      <c r="K388" s="68"/>
    </row>
    <row r="389" spans="8:11" ht="12.75">
      <c r="H389" s="68"/>
      <c r="I389" s="68"/>
      <c r="J389" s="68"/>
      <c r="K389" s="68"/>
    </row>
    <row r="390" spans="8:11" ht="12.75">
      <c r="H390" s="68"/>
      <c r="I390" s="68"/>
      <c r="J390" s="68"/>
      <c r="K390" s="68"/>
    </row>
    <row r="391" spans="8:11" ht="12.75">
      <c r="H391" s="68"/>
      <c r="I391" s="68"/>
      <c r="J391" s="68"/>
      <c r="K391" s="68"/>
    </row>
    <row r="392" spans="8:11" ht="12.75">
      <c r="H392" s="68"/>
      <c r="I392" s="68"/>
      <c r="J392" s="68"/>
      <c r="K392" s="68"/>
    </row>
    <row r="393" spans="8:11" ht="12.75">
      <c r="H393" s="68"/>
      <c r="I393" s="68"/>
      <c r="J393" s="68"/>
      <c r="K393" s="68"/>
    </row>
    <row r="394" spans="8:11" ht="12.75">
      <c r="H394" s="68"/>
      <c r="I394" s="68"/>
      <c r="J394" s="68"/>
      <c r="K394" s="68"/>
    </row>
    <row r="395" spans="8:11" ht="12.75">
      <c r="H395" s="68"/>
      <c r="I395" s="68"/>
      <c r="J395" s="68"/>
      <c r="K395" s="68"/>
    </row>
    <row r="396" spans="8:11" ht="12.75">
      <c r="H396" s="68"/>
      <c r="I396" s="68"/>
      <c r="J396" s="68"/>
      <c r="K396" s="68"/>
    </row>
    <row r="397" spans="8:11" ht="12.75">
      <c r="H397" s="68"/>
      <c r="I397" s="68"/>
      <c r="J397" s="68"/>
      <c r="K397" s="68"/>
    </row>
    <row r="398" spans="8:11" ht="12.75">
      <c r="H398" s="68"/>
      <c r="I398" s="68"/>
      <c r="J398" s="68"/>
      <c r="K398" s="68"/>
    </row>
    <row r="399" spans="8:11" ht="12.75">
      <c r="H399" s="68"/>
      <c r="I399" s="68"/>
      <c r="J399" s="68"/>
      <c r="K399" s="68"/>
    </row>
    <row r="400" spans="8:11" ht="12.75">
      <c r="H400" s="68"/>
      <c r="I400" s="68"/>
      <c r="J400" s="68"/>
      <c r="K400" s="68"/>
    </row>
    <row r="401" spans="8:11" ht="12.75">
      <c r="H401" s="68"/>
      <c r="I401" s="68"/>
      <c r="J401" s="68"/>
      <c r="K401" s="68"/>
    </row>
    <row r="402" spans="8:11" ht="12.75">
      <c r="H402" s="68"/>
      <c r="I402" s="68"/>
      <c r="J402" s="68"/>
      <c r="K402" s="68"/>
    </row>
    <row r="403" spans="8:11" ht="12.75">
      <c r="H403" s="68"/>
      <c r="I403" s="68"/>
      <c r="J403" s="68"/>
      <c r="K403" s="68"/>
    </row>
    <row r="404" spans="8:11" ht="12.75">
      <c r="H404" s="68"/>
      <c r="I404" s="68"/>
      <c r="J404" s="68"/>
      <c r="K404" s="68"/>
    </row>
    <row r="405" spans="8:11" ht="12.75">
      <c r="H405" s="68"/>
      <c r="I405" s="68"/>
      <c r="J405" s="68"/>
      <c r="K405" s="68"/>
    </row>
    <row r="406" spans="8:11" ht="12.75">
      <c r="H406" s="68"/>
      <c r="I406" s="68"/>
      <c r="J406" s="68"/>
      <c r="K406" s="68"/>
    </row>
    <row r="407" spans="8:11" ht="12.75">
      <c r="H407" s="68"/>
      <c r="I407" s="68"/>
      <c r="J407" s="68"/>
      <c r="K407" s="68"/>
    </row>
    <row r="408" spans="8:11" ht="12.75">
      <c r="H408" s="68"/>
      <c r="I408" s="68"/>
      <c r="J408" s="68"/>
      <c r="K408" s="68"/>
    </row>
    <row r="409" spans="8:11" ht="12.75">
      <c r="H409" s="68"/>
      <c r="I409" s="68"/>
      <c r="J409" s="68"/>
      <c r="K409" s="68"/>
    </row>
    <row r="410" spans="8:11" ht="12.75">
      <c r="H410" s="68"/>
      <c r="I410" s="68"/>
      <c r="J410" s="68"/>
      <c r="K410" s="68"/>
    </row>
    <row r="411" spans="8:11" ht="12.75">
      <c r="H411" s="68"/>
      <c r="I411" s="68"/>
      <c r="J411" s="68"/>
      <c r="K411" s="68"/>
    </row>
    <row r="412" spans="8:11" ht="12.75">
      <c r="H412" s="68"/>
      <c r="I412" s="68"/>
      <c r="J412" s="68"/>
      <c r="K412" s="68"/>
    </row>
    <row r="413" spans="8:11" ht="12.75">
      <c r="H413" s="68"/>
      <c r="I413" s="68"/>
      <c r="J413" s="68"/>
      <c r="K413" s="68"/>
    </row>
    <row r="414" spans="8:11" ht="12.75">
      <c r="H414" s="68"/>
      <c r="I414" s="68"/>
      <c r="J414" s="68"/>
      <c r="K414" s="68"/>
    </row>
    <row r="415" spans="8:11" ht="12.75">
      <c r="H415" s="68"/>
      <c r="I415" s="68"/>
      <c r="J415" s="68"/>
      <c r="K415" s="68"/>
    </row>
    <row r="416" spans="8:11" ht="12.75">
      <c r="H416" s="68"/>
      <c r="I416" s="68"/>
      <c r="J416" s="68"/>
      <c r="K416" s="68"/>
    </row>
    <row r="417" spans="8:11" ht="12.75">
      <c r="H417" s="68"/>
      <c r="I417" s="68"/>
      <c r="J417" s="68"/>
      <c r="K417" s="68"/>
    </row>
    <row r="418" spans="8:11" ht="12.75">
      <c r="H418" s="68"/>
      <c r="I418" s="68"/>
      <c r="J418" s="68"/>
      <c r="K418" s="68"/>
    </row>
    <row r="419" spans="8:11" ht="12.75">
      <c r="H419" s="68"/>
      <c r="I419" s="68"/>
      <c r="J419" s="68"/>
      <c r="K419" s="68"/>
    </row>
    <row r="420" spans="8:11" ht="12.75">
      <c r="H420" s="68"/>
      <c r="I420" s="68"/>
      <c r="J420" s="68"/>
      <c r="K420" s="68"/>
    </row>
    <row r="421" spans="8:11" ht="12.75">
      <c r="H421" s="68"/>
      <c r="I421" s="68"/>
      <c r="J421" s="68"/>
      <c r="K421" s="68"/>
    </row>
    <row r="422" spans="8:11" ht="12.75">
      <c r="H422" s="68"/>
      <c r="I422" s="68"/>
      <c r="J422" s="68"/>
      <c r="K422" s="68"/>
    </row>
    <row r="423" spans="8:11" ht="12.75">
      <c r="H423" s="68"/>
      <c r="I423" s="68"/>
      <c r="J423" s="68"/>
      <c r="K423" s="68"/>
    </row>
    <row r="424" spans="8:11" ht="12.75">
      <c r="H424" s="68"/>
      <c r="I424" s="68"/>
      <c r="J424" s="68"/>
      <c r="K424" s="68"/>
    </row>
    <row r="425" spans="8:11" ht="12.75">
      <c r="H425" s="68"/>
      <c r="I425" s="68"/>
      <c r="J425" s="68"/>
      <c r="K425" s="68"/>
    </row>
    <row r="426" spans="8:11" ht="12.75">
      <c r="H426" s="68"/>
      <c r="I426" s="68"/>
      <c r="J426" s="68"/>
      <c r="K426" s="68"/>
    </row>
    <row r="427" spans="8:11" ht="12.75">
      <c r="H427" s="68"/>
      <c r="I427" s="68"/>
      <c r="J427" s="68"/>
      <c r="K427" s="68"/>
    </row>
    <row r="428" spans="8:11" ht="12.75">
      <c r="H428" s="68"/>
      <c r="I428" s="68"/>
      <c r="J428" s="68"/>
      <c r="K428" s="68"/>
    </row>
    <row r="429" spans="8:11" ht="12.75">
      <c r="H429" s="68"/>
      <c r="I429" s="68"/>
      <c r="J429" s="68"/>
      <c r="K429" s="68"/>
    </row>
    <row r="430" spans="8:11" ht="12.75">
      <c r="H430" s="68"/>
      <c r="I430" s="68"/>
      <c r="J430" s="68"/>
      <c r="K430" s="68"/>
    </row>
    <row r="431" spans="8:11" ht="12.75">
      <c r="H431" s="68"/>
      <c r="I431" s="68"/>
      <c r="J431" s="68"/>
      <c r="K431" s="68"/>
    </row>
    <row r="432" spans="8:11" ht="12.75">
      <c r="H432" s="68"/>
      <c r="I432" s="68"/>
      <c r="J432" s="68"/>
      <c r="K432" s="68"/>
    </row>
    <row r="433" spans="8:11" ht="12.75">
      <c r="H433" s="68"/>
      <c r="I433" s="68"/>
      <c r="J433" s="68"/>
      <c r="K433" s="68"/>
    </row>
    <row r="434" spans="8:11" ht="12.75">
      <c r="H434" s="68"/>
      <c r="I434" s="68"/>
      <c r="J434" s="68"/>
      <c r="K434" s="68"/>
    </row>
    <row r="435" spans="8:11" ht="12.75">
      <c r="H435" s="68"/>
      <c r="I435" s="68"/>
      <c r="J435" s="68"/>
      <c r="K435" s="68"/>
    </row>
    <row r="436" spans="8:11" ht="12.75">
      <c r="H436" s="68"/>
      <c r="I436" s="68"/>
      <c r="J436" s="68"/>
      <c r="K436" s="68"/>
    </row>
    <row r="437" spans="8:11" ht="12.75">
      <c r="H437" s="68"/>
      <c r="I437" s="68"/>
      <c r="J437" s="68"/>
      <c r="K437" s="68"/>
    </row>
    <row r="438" spans="8:11" ht="12.75">
      <c r="H438" s="68"/>
      <c r="I438" s="68"/>
      <c r="J438" s="68"/>
      <c r="K438" s="68"/>
    </row>
    <row r="439" spans="8:11" ht="12.75">
      <c r="H439" s="68"/>
      <c r="I439" s="68"/>
      <c r="J439" s="68"/>
      <c r="K439" s="68"/>
    </row>
    <row r="440" spans="8:11" ht="12.75">
      <c r="H440" s="68"/>
      <c r="I440" s="68"/>
      <c r="J440" s="68"/>
      <c r="K440" s="68"/>
    </row>
    <row r="441" spans="8:11" ht="12.75">
      <c r="H441" s="68"/>
      <c r="I441" s="68"/>
      <c r="J441" s="68"/>
      <c r="K441" s="68"/>
    </row>
    <row r="442" spans="8:11" ht="12.75">
      <c r="H442" s="68"/>
      <c r="I442" s="68"/>
      <c r="J442" s="68"/>
      <c r="K442" s="68"/>
    </row>
    <row r="443" spans="8:11" ht="12.75">
      <c r="H443" s="68"/>
      <c r="I443" s="68"/>
      <c r="J443" s="68"/>
      <c r="K443" s="68"/>
    </row>
    <row r="444" spans="8:11" ht="12.75">
      <c r="H444" s="68"/>
      <c r="I444" s="68"/>
      <c r="J444" s="68"/>
      <c r="K444" s="68"/>
    </row>
    <row r="445" spans="8:11" ht="12.75">
      <c r="H445" s="68"/>
      <c r="I445" s="68"/>
      <c r="J445" s="68"/>
      <c r="K445" s="68"/>
    </row>
    <row r="446" spans="8:11" ht="12.75">
      <c r="H446" s="68"/>
      <c r="I446" s="68"/>
      <c r="J446" s="68"/>
      <c r="K446" s="68"/>
    </row>
    <row r="447" spans="8:11" ht="12.75">
      <c r="H447" s="68"/>
      <c r="I447" s="68"/>
      <c r="J447" s="68"/>
      <c r="K447" s="68"/>
    </row>
    <row r="448" spans="8:11" ht="12.75">
      <c r="H448" s="68"/>
      <c r="I448" s="68"/>
      <c r="J448" s="68"/>
      <c r="K448" s="68"/>
    </row>
    <row r="449" spans="8:11" ht="12.75">
      <c r="H449" s="68"/>
      <c r="I449" s="68"/>
      <c r="J449" s="68"/>
      <c r="K449" s="68"/>
    </row>
  </sheetData>
  <sheetProtection/>
  <mergeCells count="14">
    <mergeCell ref="A127:B127"/>
    <mergeCell ref="A137:B137"/>
    <mergeCell ref="A77:B77"/>
    <mergeCell ref="A65:B65"/>
    <mergeCell ref="A76:B76"/>
    <mergeCell ref="J3:J4"/>
    <mergeCell ref="K3:K4"/>
    <mergeCell ref="A1:F1"/>
    <mergeCell ref="A2:F2"/>
    <mergeCell ref="E3:E4"/>
    <mergeCell ref="D3:D4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2021-06-15T08:42:27Z</dcterms:modified>
  <cp:category/>
  <cp:version/>
  <cp:contentType/>
  <cp:contentStatus/>
</cp:coreProperties>
</file>