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<sst xmlns="http://schemas.openxmlformats.org/spreadsheetml/2006/main" count="311" uniqueCount="127">
  <si>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</si>
  <si>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</si>
  <si>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</si>
  <si>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</si>
  <si>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</si>
  <si>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</si>
  <si>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</si>
  <si>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</si>
  <si>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</si>
  <si>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</si>
  <si>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</si>
  <si>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</si>
  <si>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</si>
  <si>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</si>
  <si>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</si>
  <si>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</si>
  <si>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</si>
  <si>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</si>
  <si>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</si>
  <si>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</si>
  <si>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</si>
  <si>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</si>
  <si>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</si>
  <si>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</si>
  <si>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</si>
  <si>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</si>
  <si>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</si>
  <si>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</si>
  <si>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</si>
  <si>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</si>
  <si>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</si>
  <si>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</si>
  <si>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</si>
  <si>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</si>
  <si>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</si>
  <si>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</si>
  <si>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</si>
  <si>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</si>
  <si>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</si>
  <si>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</si>
  <si>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</si>
  <si>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</si>
  <si>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</si>
  <si>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</si>
  <si>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</si>
  <si>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</si>
  <si>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</si>
  <si>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</si>
  <si>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</si>
  <si>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</si>
  <si>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</si>
  <si>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</si>
  <si>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</si>
  <si>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</si>
  <si>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</si>
  <si>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</si>
  <si>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</si>
  <si>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</si>
  <si>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</si>
  <si>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</si>
  <si>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</si>
  <si>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</si>
  <si>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</si>
  <si>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</si>
  <si>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</si>
  <si>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</si>
  <si>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</si>
  <si>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</si>
  <si>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</si>
  <si>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</si>
  <si>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</si>
  <si>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</si>
  <si>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</si>
  <si>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</si>
  <si>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</si>
  <si>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</si>
  <si>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</si>
  <si>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</si>
  <si>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</si>
  <si>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</si>
  <si>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</si>
  <si>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</si>
  <si>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</si>
  <si>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</si>
  <si>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</si>
  <si>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</si>
  <si>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</si>
  <si>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</si>
  <si>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</si>
  <si>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</si>
  <si>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</si>
  <si>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</si>
  <si>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</si>
  <si>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</si>
  <si>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</si>
  <si>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</si>
  <si>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</si>
  <si>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</si>
  <si>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</si>
  <si>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Доходы от платных кслуг</t>
  </si>
  <si>
    <t>001 113 02 995 13 0000 130</t>
  </si>
  <si>
    <t>об исполнении бюджетов поселений на 1 февраля 2020 г.</t>
  </si>
  <si>
    <t>план на 2020 г</t>
  </si>
  <si>
    <t>уточненный план на 2020 г</t>
  </si>
  <si>
    <t>на 1 февраля</t>
  </si>
  <si>
    <t>2 02 01001 10 0000 151</t>
  </si>
  <si>
    <t>2 02 03015 10 0000 151</t>
  </si>
  <si>
    <t>2 02 04999 10 0000 151</t>
  </si>
  <si>
    <t>на 1 февраля 2020 года</t>
  </si>
  <si>
    <t>план на 2020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</si>
  <si>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2020 год</t>
    </r>
  </si>
  <si>
    <t>исполнено на 1 февраля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</si>
  <si>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</si>
  <si>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</si>
  <si>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</si>
  <si>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</si>
  <si>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</si>
  <si>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</si>
  <si>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</si>
  <si>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</si>
  <si>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</si>
  <si>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2 07 05020 10 0000 150</t>
  </si>
  <si>
    <t>на 1 февраля 2020года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</si>
  <si>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</si>
  <si>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</si>
  <si>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>исполнено на 1февраля</t>
  </si>
  <si>
    <t xml:space="preserve">УСН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</si>
</sst>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zoomScaleSheetLayoutView="100" zoomScalePageLayoutView="0" workbookViewId="0" topLeftCell="A1">
      <selection activeCell="D41" sqref="D41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249" width="9.125" style="44" customWidth="1"/>
    <col min="250" max="250" width="28.875" style="44" customWidth="1"/>
    <col min="251" max="251" width="29.625" style="44" customWidth="1"/>
    <col min="252" max="252" width="11.375" style="44" customWidth="1"/>
    <col min="253" max="16384" width="15.00390625" style="44" customWidth="1"/>
  </cols>
  <sheetData>
    <row r="1" spans="1:7" ht="17.25" customHeight="1">
      <c r="A1" s="99" t="s">
        <v>0</v>
      </c>
      <c r="B1" s="99"/>
      <c r="C1" s="99"/>
      <c r="D1" s="99"/>
      <c r="E1" s="99"/>
      <c r="F1" s="99"/>
      <c r="G1" s="99"/>
    </row>
    <row r="2" spans="1:7" ht="15.75">
      <c r="A2" s="99" t="s">
        <v>1</v>
      </c>
      <c r="B2" s="99"/>
      <c r="C2" s="99"/>
      <c r="D2" s="99"/>
      <c r="E2" s="99"/>
      <c r="F2" s="99"/>
      <c r="G2" s="99"/>
    </row>
    <row r="3" spans="1:7" ht="15.75">
      <c r="A3" s="99" t="s">
        <v>122</v>
      </c>
      <c r="B3" s="99"/>
      <c r="C3" s="99"/>
      <c r="D3" s="99"/>
      <c r="E3" s="99"/>
      <c r="F3" s="99"/>
      <c r="G3" s="99"/>
    </row>
    <row r="4" spans="1:7" ht="87" customHeight="1">
      <c r="A4" s="35" t="s">
        <v>2</v>
      </c>
      <c r="B4" s="36" t="s">
        <v>3</v>
      </c>
      <c r="C4" s="127" t="s">
        <v>123</v>
      </c>
      <c r="D4" s="37" t="s">
        <v>124</v>
      </c>
      <c r="E4" s="37" t="s">
        <v>125</v>
      </c>
      <c r="F4" s="37" t="s">
        <v>56</v>
      </c>
      <c r="G4" s="37" t="s">
        <v>62</v>
      </c>
    </row>
    <row r="5" spans="1:7" ht="15.75" outlineLevel="1">
      <c r="A5" s="38" t="s">
        <v>4</v>
      </c>
      <c r="B5" s="43" t="s">
        <v>5</v>
      </c>
      <c r="C5" s="77">
        <v>162020.2</v>
      </c>
      <c r="D5" s="77">
        <v>162020.2</v>
      </c>
      <c r="E5" s="77">
        <v>7748.5</v>
      </c>
      <c r="F5" s="88">
        <f>E5/C5</f>
        <v>0.04782428363870678</v>
      </c>
      <c r="G5" s="88">
        <f>E5/D5</f>
        <v>0.04782428363870678</v>
      </c>
    </row>
    <row r="6" spans="1:7" ht="15.75" outlineLevel="1">
      <c r="A6" s="38" t="s">
        <v>70</v>
      </c>
      <c r="B6" s="43" t="s">
        <v>71</v>
      </c>
      <c r="C6" s="77">
        <v>13010.4</v>
      </c>
      <c r="D6" s="77">
        <v>13010.4</v>
      </c>
      <c r="E6" s="77">
        <v>942.3</v>
      </c>
      <c r="F6" s="88">
        <f>E6/C6</f>
        <v>0.07242667404537909</v>
      </c>
      <c r="G6" s="88">
        <f>E6/D6</f>
        <v>0.07242667404537909</v>
      </c>
    </row>
    <row r="7" spans="1:7" ht="15.75" outlineLevel="1">
      <c r="A7" s="38" t="s">
        <v>6</v>
      </c>
      <c r="B7" s="43" t="s">
        <v>7</v>
      </c>
      <c r="C7" s="77">
        <v>4579.6</v>
      </c>
      <c r="D7" s="77">
        <v>4579.6</v>
      </c>
      <c r="E7" s="77">
        <v>1091.2</v>
      </c>
      <c r="F7" s="88">
        <f>E7/C7</f>
        <v>0.23827408507293213</v>
      </c>
      <c r="G7" s="88">
        <f>E7/D7</f>
        <v>0.23827408507293213</v>
      </c>
    </row>
    <row r="8" spans="1:7" ht="15.75" outlineLevel="1">
      <c r="A8" s="38" t="s">
        <v>112</v>
      </c>
      <c r="B8" s="43" t="s">
        <v>126</v>
      </c>
      <c r="C8" s="77">
        <v>3031.3</v>
      </c>
      <c r="D8" s="77">
        <v>3031.3</v>
      </c>
      <c r="E8" s="77">
        <v>72.7</v>
      </c>
      <c r="F8" s="88"/>
      <c r="G8" s="88">
        <f>E8/D8</f>
        <v>0.023983109556955762</v>
      </c>
    </row>
    <row r="9" spans="1:7" ht="15.75" outlineLevel="1">
      <c r="A9" s="38" t="s">
        <v>8</v>
      </c>
      <c r="B9" s="43" t="s">
        <v>9</v>
      </c>
      <c r="C9" s="77">
        <v>12.3</v>
      </c>
      <c r="D9" s="77">
        <v>12.3</v>
      </c>
      <c r="E9" s="77"/>
      <c r="F9" s="88">
        <f>E9/C9</f>
        <v>0</v>
      </c>
      <c r="G9" s="88">
        <f>E9/D9</f>
        <v>0</v>
      </c>
    </row>
    <row r="10" spans="1:7" ht="47.25" outlineLevel="1">
      <c r="A10" s="38" t="s">
        <v>97</v>
      </c>
      <c r="B10" s="43" t="s">
        <v>98</v>
      </c>
      <c r="C10" s="77">
        <v>115</v>
      </c>
      <c r="D10" s="77">
        <v>115</v>
      </c>
      <c r="E10" s="40"/>
      <c r="F10" s="88">
        <f>E10/C10</f>
        <v>0</v>
      </c>
      <c r="G10" s="88">
        <f>E10/D10</f>
        <v>0</v>
      </c>
    </row>
    <row r="11" spans="1:7" ht="15.75" outlineLevel="1">
      <c r="A11" s="38" t="s">
        <v>10</v>
      </c>
      <c r="B11" s="43" t="s">
        <v>61</v>
      </c>
      <c r="C11" s="77">
        <v>6094.7</v>
      </c>
      <c r="D11" s="77">
        <v>6094.7</v>
      </c>
      <c r="E11" s="77">
        <v>90.3</v>
      </c>
      <c r="F11" s="88">
        <f>E11/C11</f>
        <v>0.014816151738395655</v>
      </c>
      <c r="G11" s="88">
        <f>E11/D11</f>
        <v>0.014816151738395655</v>
      </c>
    </row>
    <row r="12" spans="1:7" ht="15.75" outlineLevel="1">
      <c r="A12" s="38" t="s">
        <v>90</v>
      </c>
      <c r="B12" s="43" t="s">
        <v>83</v>
      </c>
      <c r="C12" s="77">
        <v>4430.8</v>
      </c>
      <c r="D12" s="77">
        <v>4430.8</v>
      </c>
      <c r="E12" s="77">
        <v>212.2</v>
      </c>
      <c r="F12" s="88">
        <f>E12/C12</f>
        <v>0.047892028527579664</v>
      </c>
      <c r="G12" s="88">
        <f>E12/D12</f>
        <v>0.047892028527579664</v>
      </c>
    </row>
    <row r="13" spans="1:7" ht="15.75" outlineLevel="1">
      <c r="A13" s="38" t="s">
        <v>92</v>
      </c>
      <c r="B13" s="43" t="s">
        <v>84</v>
      </c>
      <c r="C13" s="77">
        <v>10578.5</v>
      </c>
      <c r="D13" s="77">
        <v>10578.5</v>
      </c>
      <c r="E13" s="77">
        <v>228.3</v>
      </c>
      <c r="F13" s="88">
        <f>E13/C13</f>
        <v>0.021581509665831642</v>
      </c>
      <c r="G13" s="88">
        <f>E13/D13</f>
        <v>0.021581509665831642</v>
      </c>
    </row>
    <row r="14" spans="1:253" s="45" customFormat="1" ht="15.75" outlineLevel="1">
      <c r="A14" s="38" t="s">
        <v>12</v>
      </c>
      <c r="B14" s="43" t="s">
        <v>13</v>
      </c>
      <c r="C14" s="77">
        <v>2665.3</v>
      </c>
      <c r="D14" s="77">
        <v>2665.3</v>
      </c>
      <c r="E14" s="77">
        <v>167.3</v>
      </c>
      <c r="F14" s="88">
        <f>E14/C14</f>
        <v>0.06276966945559599</v>
      </c>
      <c r="G14" s="88">
        <f>E14/D14</f>
        <v>0.06276966945559599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7" ht="15.75" outlineLevel="1">
      <c r="A15" s="38" t="s">
        <v>95</v>
      </c>
      <c r="B15" s="43" t="s">
        <v>96</v>
      </c>
      <c r="C15" s="77"/>
      <c r="D15" s="77"/>
      <c r="E15" s="77"/>
      <c r="F15" s="88"/>
      <c r="G15" s="88"/>
    </row>
    <row r="16" spans="1:253" ht="15.75" outlineLevel="1">
      <c r="A16" s="96" t="s">
        <v>15</v>
      </c>
      <c r="B16" s="96"/>
      <c r="C16" s="48">
        <f>SUM(C5:C15)</f>
        <v>206538.09999999998</v>
      </c>
      <c r="D16" s="48">
        <f>SUM(D5:D15)</f>
        <v>206538.09999999998</v>
      </c>
      <c r="E16" s="48">
        <f>SUM(E5:E15)</f>
        <v>10552.8</v>
      </c>
      <c r="F16" s="41">
        <f>E16/C16</f>
        <v>0.05109372072271412</v>
      </c>
      <c r="G16" s="41">
        <f>E16/D16</f>
        <v>0.05109372072271412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7" ht="15.75" outlineLevel="1">
      <c r="A17" s="38" t="s">
        <v>65</v>
      </c>
      <c r="B17" s="39" t="s">
        <v>16</v>
      </c>
      <c r="C17" s="77">
        <v>5051.6</v>
      </c>
      <c r="D17" s="77">
        <v>5051.6</v>
      </c>
      <c r="E17" s="40">
        <v>148.2</v>
      </c>
      <c r="F17" s="88">
        <f>E17/C17</f>
        <v>0.029337239686435975</v>
      </c>
      <c r="G17" s="88">
        <f>E17/D17</f>
        <v>0.029337239686435975</v>
      </c>
    </row>
    <row r="18" spans="1:7" ht="15.75" outlineLevel="1">
      <c r="A18" s="38" t="s">
        <v>73</v>
      </c>
      <c r="B18" s="39" t="s">
        <v>16</v>
      </c>
      <c r="C18" s="77">
        <v>588.6</v>
      </c>
      <c r="D18" s="77">
        <v>588.6</v>
      </c>
      <c r="E18" s="40">
        <v>1.8</v>
      </c>
      <c r="F18" s="88">
        <f>E18/C18</f>
        <v>0.0030581039755351682</v>
      </c>
      <c r="G18" s="88">
        <f>E18/D18</f>
        <v>0.0030581039755351682</v>
      </c>
    </row>
    <row r="19" spans="1:7" ht="31.5" outlineLevel="1">
      <c r="A19" s="38" t="s">
        <v>59</v>
      </c>
      <c r="B19" s="43" t="s">
        <v>17</v>
      </c>
      <c r="C19" s="77">
        <v>1822.1</v>
      </c>
      <c r="D19" s="77">
        <v>1822.1</v>
      </c>
      <c r="E19" s="40">
        <v>40.6</v>
      </c>
      <c r="F19" s="88">
        <f>E19/C19</f>
        <v>0.022281982328082983</v>
      </c>
      <c r="G19" s="88">
        <f>E19/D19</f>
        <v>0.022281982328082983</v>
      </c>
    </row>
    <row r="20" spans="1:7" ht="31.5" outlineLevel="1">
      <c r="A20" s="38" t="s">
        <v>58</v>
      </c>
      <c r="B20" s="43" t="s">
        <v>18</v>
      </c>
      <c r="C20" s="77">
        <v>236</v>
      </c>
      <c r="D20" s="77">
        <v>236</v>
      </c>
      <c r="E20" s="40">
        <v>9.5</v>
      </c>
      <c r="F20" s="88">
        <f>E20/C20</f>
        <v>0.04025423728813559</v>
      </c>
      <c r="G20" s="88">
        <f>E20/D20</f>
        <v>0.04025423728813559</v>
      </c>
    </row>
    <row r="21" spans="1:7" ht="15.75" outlineLevel="1">
      <c r="A21" s="38" t="s">
        <v>19</v>
      </c>
      <c r="B21" s="43" t="s">
        <v>20</v>
      </c>
      <c r="C21" s="77">
        <v>285.1</v>
      </c>
      <c r="D21" s="77">
        <v>285.1</v>
      </c>
      <c r="E21" s="40">
        <v>1.6</v>
      </c>
      <c r="F21" s="88">
        <f>E21/C21</f>
        <v>0.0056120659417748155</v>
      </c>
      <c r="G21" s="88">
        <f>E21/D21</f>
        <v>0.0056120659417748155</v>
      </c>
    </row>
    <row r="22" spans="1:7" ht="15.75" outlineLevel="1">
      <c r="A22" s="38" t="s">
        <v>85</v>
      </c>
      <c r="B22" s="43" t="s">
        <v>99</v>
      </c>
      <c r="C22" s="77">
        <v>20</v>
      </c>
      <c r="D22" s="77">
        <v>20</v>
      </c>
      <c r="E22" s="40">
        <v>1.7</v>
      </c>
      <c r="F22" s="88">
        <f>E22/C22</f>
        <v>0.08499999999999999</v>
      </c>
      <c r="G22" s="88">
        <f>E22/D22</f>
        <v>0.08499999999999999</v>
      </c>
    </row>
    <row r="23" spans="1:7" ht="30.75" customHeight="1" outlineLevel="1">
      <c r="A23" s="38" t="s">
        <v>82</v>
      </c>
      <c r="B23" s="43" t="s">
        <v>79</v>
      </c>
      <c r="C23" s="77">
        <v>2909</v>
      </c>
      <c r="D23" s="77">
        <v>2909</v>
      </c>
      <c r="E23" s="77">
        <v>53.5</v>
      </c>
      <c r="F23" s="88">
        <f>E23/C23</f>
        <v>0.018391199724991408</v>
      </c>
      <c r="G23" s="88">
        <f>E23/D23</f>
        <v>0.018391199724991408</v>
      </c>
    </row>
    <row r="24" spans="1:7" ht="15.75" outlineLevel="1">
      <c r="A24" s="38" t="s">
        <v>69</v>
      </c>
      <c r="B24" s="43" t="s">
        <v>64</v>
      </c>
      <c r="C24" s="77">
        <v>100</v>
      </c>
      <c r="D24" s="77">
        <v>100</v>
      </c>
      <c r="E24" s="40"/>
      <c r="F24" s="88">
        <f>E24/C24</f>
        <v>0</v>
      </c>
      <c r="G24" s="88">
        <f>E24/D24</f>
        <v>0</v>
      </c>
    </row>
    <row r="25" spans="1:7" ht="15.75" outlineLevel="1">
      <c r="A25" s="38" t="s">
        <v>68</v>
      </c>
      <c r="B25" s="43" t="s">
        <v>21</v>
      </c>
      <c r="C25" s="77">
        <v>500</v>
      </c>
      <c r="D25" s="77">
        <v>500</v>
      </c>
      <c r="E25" s="40">
        <v>0.2</v>
      </c>
      <c r="F25" s="88">
        <f>E25/C25</f>
        <v>0.0004</v>
      </c>
      <c r="G25" s="88">
        <f>E25/D25</f>
        <v>0.0004</v>
      </c>
    </row>
    <row r="26" spans="1:7" ht="15.75" outlineLevel="1">
      <c r="A26" s="38" t="s">
        <v>22</v>
      </c>
      <c r="B26" s="43" t="s">
        <v>23</v>
      </c>
      <c r="C26" s="77">
        <v>373</v>
      </c>
      <c r="D26" s="77">
        <v>373</v>
      </c>
      <c r="E26" s="40"/>
      <c r="F26" s="88">
        <f>E26/C26</f>
        <v>0</v>
      </c>
      <c r="G26" s="88">
        <f>E26/D26</f>
        <v>0</v>
      </c>
    </row>
    <row r="27" spans="1:253" s="46" customFormat="1" ht="15.75" outlineLevel="1">
      <c r="A27" s="38" t="s">
        <v>24</v>
      </c>
      <c r="B27" s="43" t="s">
        <v>25</v>
      </c>
      <c r="C27" s="77"/>
      <c r="D27" s="77"/>
      <c r="E27" s="40"/>
      <c r="F27" s="88"/>
      <c r="G27" s="88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7" s="46" customFormat="1" ht="15.75">
      <c r="A28" s="98" t="s">
        <v>26</v>
      </c>
      <c r="B28" s="98"/>
      <c r="C28" s="48">
        <f>SUM(C17:C27)</f>
        <v>11885.400000000001</v>
      </c>
      <c r="D28" s="48">
        <f>SUM(D17:D27)</f>
        <v>11885.400000000001</v>
      </c>
      <c r="E28" s="48">
        <f>SUM(E17:E27)</f>
        <v>257.09999999999997</v>
      </c>
      <c r="F28" s="41">
        <f>E28/C28</f>
        <v>0.021631581604321264</v>
      </c>
      <c r="G28" s="41">
        <f>E28/D28</f>
        <v>0.021631581604321264</v>
      </c>
    </row>
    <row r="29" spans="1:7" s="46" customFormat="1" ht="15.75" outlineLevel="1">
      <c r="A29" s="97" t="s">
        <v>27</v>
      </c>
      <c r="B29" s="97"/>
      <c r="C29" s="48">
        <f>C16+C28</f>
        <v>218423.49999999997</v>
      </c>
      <c r="D29" s="48">
        <f>D16+D28</f>
        <v>218423.49999999997</v>
      </c>
      <c r="E29" s="48">
        <f>E16+E28</f>
        <v>10809.9</v>
      </c>
      <c r="F29" s="41">
        <f>E29/C29</f>
        <v>0.04949055390102256</v>
      </c>
      <c r="G29" s="41">
        <f>E29/D29</f>
        <v>0.04949055390102256</v>
      </c>
    </row>
    <row r="30" spans="1:253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416412.3</v>
      </c>
      <c r="E30" s="48">
        <f>E31+E36+E37+E38</f>
        <v>27317</v>
      </c>
      <c r="F30" s="42">
        <f>E30/C30</f>
        <v>0.06820695143116746</v>
      </c>
      <c r="G30" s="42">
        <f>E30/D30</f>
        <v>0.06560084800569052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416695.8</v>
      </c>
      <c r="E31" s="48">
        <f>E32+E33+E34+E35</f>
        <v>27600.5</v>
      </c>
      <c r="F31" s="42">
        <f>E31/C31</f>
        <v>0.06891481359504842</v>
      </c>
      <c r="G31" s="42">
        <f>E31/D31</f>
        <v>0.06623656873911377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47.25">
      <c r="A32" s="47" t="s">
        <v>114</v>
      </c>
      <c r="B32" s="47" t="s">
        <v>32</v>
      </c>
      <c r="C32" s="48">
        <v>147321.9</v>
      </c>
      <c r="D32" s="48">
        <v>147321.9</v>
      </c>
      <c r="E32" s="48">
        <v>10475.5</v>
      </c>
      <c r="F32" s="42">
        <f>E32/C32</f>
        <v>0.0711061967025948</v>
      </c>
      <c r="G32" s="42">
        <f>E32/D32</f>
        <v>0.0711061967025948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ht="63">
      <c r="A33" s="47" t="s">
        <v>115</v>
      </c>
      <c r="B33" s="47" t="s">
        <v>33</v>
      </c>
      <c r="C33" s="48">
        <v>51114.9</v>
      </c>
      <c r="D33" s="48">
        <v>66059.4</v>
      </c>
      <c r="E33" s="48">
        <v>1259.8</v>
      </c>
      <c r="F33" s="42">
        <f>E33/C33</f>
        <v>0.024646433818710393</v>
      </c>
      <c r="G33" s="42">
        <f>E33/D33</f>
        <v>0.019070715144248965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ht="63">
      <c r="A34" s="47" t="s">
        <v>116</v>
      </c>
      <c r="B34" s="47" t="s">
        <v>34</v>
      </c>
      <c r="C34" s="48">
        <v>202064.9</v>
      </c>
      <c r="D34" s="48">
        <v>203314.5</v>
      </c>
      <c r="E34" s="48">
        <v>15865.2</v>
      </c>
      <c r="F34" s="42">
        <f>E34/C34</f>
        <v>0.07851536808223497</v>
      </c>
      <c r="G34" s="42">
        <f>E34/D34</f>
        <v>0.07803280139881809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ht="31.5">
      <c r="A35" s="47" t="s">
        <v>117</v>
      </c>
      <c r="B35" s="47" t="s">
        <v>57</v>
      </c>
      <c r="C35" s="48">
        <v>0</v>
      </c>
      <c r="D35" s="48">
        <v>0</v>
      </c>
      <c r="E35" s="48">
        <v>0</v>
      </c>
      <c r="F35" s="88"/>
      <c r="G35" s="88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ht="47.25">
      <c r="A36" s="47" t="s">
        <v>118</v>
      </c>
      <c r="B36" s="49" t="s">
        <v>119</v>
      </c>
      <c r="C36" s="85"/>
      <c r="D36" s="86"/>
      <c r="E36" s="87"/>
      <c r="F36" s="88"/>
      <c r="G36" s="88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ht="31.5">
      <c r="A37" s="47" t="s">
        <v>80</v>
      </c>
      <c r="B37" s="49" t="s">
        <v>81</v>
      </c>
      <c r="C37" s="85"/>
      <c r="D37" s="86"/>
      <c r="E37" s="87"/>
      <c r="F37" s="88"/>
      <c r="G37" s="88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ht="47.25">
      <c r="A38" s="47" t="s">
        <v>120</v>
      </c>
      <c r="B38" s="49" t="s">
        <v>60</v>
      </c>
      <c r="C38" s="48"/>
      <c r="D38" s="75">
        <v>-283.5</v>
      </c>
      <c r="E38" s="75">
        <v>-283.5</v>
      </c>
      <c r="F38" s="88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ht="15.75">
      <c r="A39" s="95" t="s">
        <v>35</v>
      </c>
      <c r="B39" s="95"/>
      <c r="C39" s="48">
        <f>C29+C30</f>
        <v>618925.2</v>
      </c>
      <c r="D39" s="48">
        <f>D29+D30</f>
        <v>634835.7999999999</v>
      </c>
      <c r="E39" s="48">
        <f>E29+E30</f>
        <v>38126.9</v>
      </c>
      <c r="F39" s="41">
        <f>E39/C39</f>
        <v>0.0616017896831475</v>
      </c>
      <c r="G39" s="41">
        <f>E39/D39</f>
        <v>0.06005789213525766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</sheetData>
  <sheetProtection/>
  <mergeCells count="7">
    <mergeCell ref="A16:B16"/>
    <mergeCell ref="A39:B39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5"/>
  <sheetViews>
    <sheetView view="pageBreakPreview" zoomScaleSheetLayoutView="100" zoomScalePageLayoutView="0" workbookViewId="0" topLeftCell="A7">
      <selection activeCell="A31" sqref="A31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99" t="s">
        <v>0</v>
      </c>
      <c r="B1" s="99"/>
      <c r="C1" s="99"/>
      <c r="D1" s="99"/>
      <c r="E1" s="99"/>
    </row>
    <row r="2" spans="1:5" ht="15.75">
      <c r="A2" s="99" t="s">
        <v>36</v>
      </c>
      <c r="B2" s="99"/>
      <c r="C2" s="99"/>
      <c r="D2" s="99"/>
      <c r="E2" s="99"/>
    </row>
    <row r="3" spans="1:5" ht="15.75">
      <c r="A3" s="106" t="s">
        <v>108</v>
      </c>
      <c r="B3" s="106"/>
      <c r="C3" s="106"/>
      <c r="D3" s="106"/>
      <c r="E3" s="106"/>
    </row>
    <row r="4" spans="1:7" s="55" customFormat="1" ht="87.75" customHeight="1">
      <c r="A4" s="52" t="s">
        <v>2</v>
      </c>
      <c r="B4" s="53" t="s">
        <v>3</v>
      </c>
      <c r="C4" s="54" t="s">
        <v>109</v>
      </c>
      <c r="D4" s="56" t="s">
        <v>110</v>
      </c>
      <c r="E4" s="54" t="s">
        <v>111</v>
      </c>
      <c r="F4" s="54" t="s">
        <v>56</v>
      </c>
      <c r="G4" s="54" t="s">
        <v>63</v>
      </c>
    </row>
    <row r="5" spans="1:7" s="55" customFormat="1" ht="15.75" outlineLevel="1">
      <c r="A5" s="38" t="s">
        <v>4</v>
      </c>
      <c r="B5" s="39" t="s">
        <v>5</v>
      </c>
      <c r="C5" s="77">
        <v>145882.7</v>
      </c>
      <c r="D5" s="77">
        <v>145882.7</v>
      </c>
      <c r="E5" s="77">
        <v>6975.9</v>
      </c>
      <c r="F5" s="76">
        <f>E5/C5</f>
        <v>0.047818555592952415</v>
      </c>
      <c r="G5" s="76">
        <f>E5/D5</f>
        <v>0.047818555592952415</v>
      </c>
    </row>
    <row r="6" spans="1:7" s="55" customFormat="1" ht="15.75" outlineLevel="1">
      <c r="A6" s="38" t="s">
        <v>112</v>
      </c>
      <c r="B6" s="39" t="s">
        <v>113</v>
      </c>
      <c r="C6" s="77">
        <v>3031.3</v>
      </c>
      <c r="D6" s="77">
        <v>3031.3</v>
      </c>
      <c r="E6" s="77">
        <v>72.7</v>
      </c>
      <c r="F6" s="76">
        <f>E6/C6</f>
        <v>0.023983109556955762</v>
      </c>
      <c r="G6" s="76">
        <f>E6/D6</f>
        <v>0.023983109556955762</v>
      </c>
    </row>
    <row r="7" spans="1:7" s="55" customFormat="1" ht="15.75" outlineLevel="1">
      <c r="A7" s="38" t="s">
        <v>6</v>
      </c>
      <c r="B7" s="39" t="s">
        <v>7</v>
      </c>
      <c r="C7" s="77">
        <v>4579.6</v>
      </c>
      <c r="D7" s="77">
        <v>4579.6</v>
      </c>
      <c r="E7" s="77">
        <v>1091.2</v>
      </c>
      <c r="F7" s="76">
        <f>E7/C7</f>
        <v>0.23827408507293213</v>
      </c>
      <c r="G7" s="76">
        <f>E7/D7</f>
        <v>0.23827408507293213</v>
      </c>
    </row>
    <row r="8" spans="1:7" s="55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/>
      <c r="F8" s="76">
        <f>E8/C8</f>
        <v>0</v>
      </c>
      <c r="G8" s="76">
        <f>E8/D8</f>
        <v>0</v>
      </c>
    </row>
    <row r="9" spans="1:253" s="55" customFormat="1" ht="31.5" outlineLevel="1">
      <c r="A9" s="38" t="s">
        <v>97</v>
      </c>
      <c r="B9" s="43" t="s">
        <v>98</v>
      </c>
      <c r="C9" s="77">
        <v>115</v>
      </c>
      <c r="D9" s="77">
        <v>115</v>
      </c>
      <c r="E9" s="40"/>
      <c r="F9" s="76">
        <f>E9/C9</f>
        <v>0</v>
      </c>
      <c r="G9" s="76">
        <f>E9/D9</f>
        <v>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s="57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167.3</v>
      </c>
      <c r="F10" s="76">
        <f>E10/C10</f>
        <v>0.06276966945559599</v>
      </c>
      <c r="G10" s="76">
        <f>E10/D10</f>
        <v>0.06276966945559599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</row>
    <row r="11" spans="1:253" s="44" customFormat="1" ht="15.75" outlineLevel="1">
      <c r="A11" s="38" t="s">
        <v>95</v>
      </c>
      <c r="B11" s="39" t="s">
        <v>96</v>
      </c>
      <c r="C11" s="40"/>
      <c r="D11" s="40"/>
      <c r="E11" s="40"/>
      <c r="F11" s="76"/>
      <c r="G11" s="76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</row>
    <row r="12" spans="1:253" s="44" customFormat="1" ht="15.75" outlineLevel="1">
      <c r="A12" s="102" t="s">
        <v>15</v>
      </c>
      <c r="B12" s="103"/>
      <c r="C12" s="48">
        <f>SUM(C5:C11)</f>
        <v>156280.1</v>
      </c>
      <c r="D12" s="48">
        <f>SUM(D5:D11)</f>
        <v>156280.1</v>
      </c>
      <c r="E12" s="48">
        <f>SUM(E5:E11)</f>
        <v>8307.099999999999</v>
      </c>
      <c r="F12" s="51">
        <f>E12/C12</f>
        <v>0.053155200182236885</v>
      </c>
      <c r="G12" s="51">
        <f>E12/D12</f>
        <v>0.053155200182236885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7" s="44" customFormat="1" ht="15.75" outlineLevel="1">
      <c r="A13" s="38" t="s">
        <v>65</v>
      </c>
      <c r="B13" s="39" t="s">
        <v>16</v>
      </c>
      <c r="C13" s="77">
        <v>3351.4</v>
      </c>
      <c r="D13" s="77">
        <v>3351.4</v>
      </c>
      <c r="E13" s="40">
        <v>110.7</v>
      </c>
      <c r="F13" s="76">
        <f>E13/C13</f>
        <v>0.03303097213104971</v>
      </c>
      <c r="G13" s="76">
        <f>E13/D13</f>
        <v>0.03303097213104971</v>
      </c>
    </row>
    <row r="14" spans="1:7" s="44" customFormat="1" ht="15.75" outlineLevel="1">
      <c r="A14" s="38" t="s">
        <v>73</v>
      </c>
      <c r="B14" s="39" t="s">
        <v>16</v>
      </c>
      <c r="C14" s="40">
        <v>588.6</v>
      </c>
      <c r="D14" s="40">
        <v>588.6</v>
      </c>
      <c r="E14" s="40">
        <v>1.8</v>
      </c>
      <c r="F14" s="76">
        <f>E14/C14</f>
        <v>0.0030581039755351682</v>
      </c>
      <c r="G14" s="76">
        <f>E14/D14</f>
        <v>0.0030581039755351682</v>
      </c>
    </row>
    <row r="15" spans="1:7" s="44" customFormat="1" ht="15.75" outlineLevel="1">
      <c r="A15" s="38" t="s">
        <v>59</v>
      </c>
      <c r="B15" s="43" t="s">
        <v>17</v>
      </c>
      <c r="C15" s="77">
        <v>1822.1</v>
      </c>
      <c r="D15" s="77">
        <v>1822.1</v>
      </c>
      <c r="E15" s="40">
        <v>40.6</v>
      </c>
      <c r="F15" s="76">
        <f>E15/C15</f>
        <v>0.022281982328082983</v>
      </c>
      <c r="G15" s="76">
        <f>E15/D15</f>
        <v>0.022281982328082983</v>
      </c>
    </row>
    <row r="16" spans="1:7" s="44" customFormat="1" ht="15.75" outlineLevel="1">
      <c r="A16" s="38" t="s">
        <v>58</v>
      </c>
      <c r="B16" s="43" t="s">
        <v>18</v>
      </c>
      <c r="C16" s="40">
        <v>100</v>
      </c>
      <c r="D16" s="40">
        <v>100</v>
      </c>
      <c r="E16" s="40">
        <v>9</v>
      </c>
      <c r="F16" s="76">
        <f>E16/C16</f>
        <v>0.09</v>
      </c>
      <c r="G16" s="76">
        <f>E16/D16</f>
        <v>0.09</v>
      </c>
    </row>
    <row r="17" spans="1:7" s="44" customFormat="1" ht="15.75" outlineLevel="1">
      <c r="A17" s="38" t="s">
        <v>19</v>
      </c>
      <c r="B17" s="43" t="s">
        <v>20</v>
      </c>
      <c r="C17" s="77">
        <v>285.1</v>
      </c>
      <c r="D17" s="77">
        <v>285.1</v>
      </c>
      <c r="E17" s="40">
        <v>1.6</v>
      </c>
      <c r="F17" s="76">
        <f>E17/C17</f>
        <v>0.0056120659417748155</v>
      </c>
      <c r="G17" s="76">
        <f>E17/D17</f>
        <v>0.0056120659417748155</v>
      </c>
    </row>
    <row r="18" spans="1:7" s="44" customFormat="1" ht="15.75" outlineLevel="1">
      <c r="A18" s="38" t="s">
        <v>86</v>
      </c>
      <c r="B18" s="43" t="s">
        <v>87</v>
      </c>
      <c r="C18" s="77">
        <v>20</v>
      </c>
      <c r="D18" s="77">
        <v>20</v>
      </c>
      <c r="E18" s="40">
        <v>1.7</v>
      </c>
      <c r="F18" s="76">
        <f>E18/C18</f>
        <v>0.08499999999999999</v>
      </c>
      <c r="G18" s="76">
        <f>E18/D18</f>
        <v>0.08499999999999999</v>
      </c>
    </row>
    <row r="19" spans="1:7" s="44" customFormat="1" ht="30.75" customHeight="1" outlineLevel="1">
      <c r="A19" s="38" t="s">
        <v>88</v>
      </c>
      <c r="B19" s="43" t="s">
        <v>79</v>
      </c>
      <c r="C19" s="77">
        <v>2909</v>
      </c>
      <c r="D19" s="77">
        <v>2909</v>
      </c>
      <c r="E19" s="77">
        <v>53.5</v>
      </c>
      <c r="F19" s="76">
        <f>E19/C19</f>
        <v>0.018391199724991408</v>
      </c>
      <c r="G19" s="76">
        <f>E19/D19</f>
        <v>0.018391199724991408</v>
      </c>
    </row>
    <row r="20" spans="1:7" s="44" customFormat="1" ht="15.75" outlineLevel="1">
      <c r="A20" s="38" t="s">
        <v>69</v>
      </c>
      <c r="B20" s="43" t="s">
        <v>64</v>
      </c>
      <c r="C20" s="40">
        <v>100</v>
      </c>
      <c r="D20" s="40">
        <v>100</v>
      </c>
      <c r="E20" s="40"/>
      <c r="F20" s="76">
        <f>E20/C20</f>
        <v>0</v>
      </c>
      <c r="G20" s="76">
        <f>E20/D20</f>
        <v>0</v>
      </c>
    </row>
    <row r="21" spans="1:7" s="44" customFormat="1" ht="15.75" outlineLevel="1">
      <c r="A21" s="38" t="s">
        <v>68</v>
      </c>
      <c r="B21" s="43" t="s">
        <v>21</v>
      </c>
      <c r="C21" s="40">
        <v>250</v>
      </c>
      <c r="D21" s="40">
        <v>250</v>
      </c>
      <c r="E21" s="40">
        <v>0.2</v>
      </c>
      <c r="F21" s="76">
        <f>E21/C21</f>
        <v>0.0008</v>
      </c>
      <c r="G21" s="76">
        <f>E21/D21</f>
        <v>0.0008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/>
      <c r="F22" s="76">
        <f>E22/C22</f>
        <v>0</v>
      </c>
      <c r="G22" s="76">
        <f>E22/D22</f>
        <v>0</v>
      </c>
    </row>
    <row r="23" spans="1:253" s="58" customFormat="1" ht="15.75" outlineLevel="1">
      <c r="A23" s="38" t="s">
        <v>24</v>
      </c>
      <c r="B23" s="43" t="s">
        <v>25</v>
      </c>
      <c r="C23" s="40"/>
      <c r="D23" s="40"/>
      <c r="E23" s="40"/>
      <c r="F23" s="76"/>
      <c r="G23" s="76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32" customFormat="1" ht="24.75" customHeight="1">
      <c r="A24" s="124" t="s">
        <v>26</v>
      </c>
      <c r="B24" s="125"/>
      <c r="C24" s="126">
        <f>SUM(C13:C23)</f>
        <v>9799.2</v>
      </c>
      <c r="D24" s="126">
        <f>SUM(D13:D23)</f>
        <v>9799.2</v>
      </c>
      <c r="E24" s="126">
        <f>SUM(E13:E23)</f>
        <v>219.09999999999997</v>
      </c>
      <c r="F24" s="51">
        <f>E24/C24</f>
        <v>0.022358968079026854</v>
      </c>
      <c r="G24" s="51">
        <f>E24/D24</f>
        <v>0.022358968079026854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</row>
    <row r="25" spans="1:253" s="46" customFormat="1" ht="15.75" outlineLevel="1">
      <c r="A25" s="104" t="s">
        <v>27</v>
      </c>
      <c r="B25" s="105"/>
      <c r="C25" s="48">
        <f>C12+C24</f>
        <v>166079.30000000002</v>
      </c>
      <c r="D25" s="48">
        <f>D12+D24</f>
        <v>166079.30000000002</v>
      </c>
      <c r="E25" s="48">
        <f>E12+E24</f>
        <v>8526.199999999999</v>
      </c>
      <c r="F25" s="51">
        <f>E25/C25</f>
        <v>0.05133812582302549</v>
      </c>
      <c r="G25" s="51">
        <f>E25/D25</f>
        <v>0.05133812582302549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7" s="46" customFormat="1" ht="7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418990.2</v>
      </c>
      <c r="E26" s="48">
        <f>E27+E32+E33+E34</f>
        <v>27322</v>
      </c>
      <c r="F26" s="42">
        <f>E26/C26</f>
        <v>0.06778313762343716</v>
      </c>
      <c r="G26" s="42">
        <f>E26/D26</f>
        <v>0.06520916241000387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419273.7</v>
      </c>
      <c r="E27" s="48">
        <f>E28+E29+E30+E31</f>
        <v>27605.5</v>
      </c>
      <c r="F27" s="42">
        <f>E27/C27</f>
        <v>0.06848647264709005</v>
      </c>
      <c r="G27" s="42">
        <f>E27/D27</f>
        <v>0.06584123926685599</v>
      </c>
    </row>
    <row r="28" spans="1:253" ht="31.5">
      <c r="A28" s="47" t="s">
        <v>114</v>
      </c>
      <c r="B28" s="47" t="s">
        <v>32</v>
      </c>
      <c r="C28" s="48">
        <v>147321.9</v>
      </c>
      <c r="D28" s="48">
        <v>147321.9</v>
      </c>
      <c r="E28" s="48">
        <v>10475.5</v>
      </c>
      <c r="F28" s="42">
        <f>E28/C28</f>
        <v>0.0711061967025948</v>
      </c>
      <c r="G28" s="42">
        <f>E28/D28</f>
        <v>0.0711061967025948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47.25">
      <c r="A29" s="47" t="s">
        <v>115</v>
      </c>
      <c r="B29" s="47" t="s">
        <v>33</v>
      </c>
      <c r="C29" s="48">
        <v>51114.9</v>
      </c>
      <c r="D29" s="48">
        <v>66059.4</v>
      </c>
      <c r="E29" s="48">
        <v>1259.8</v>
      </c>
      <c r="F29" s="42">
        <f>E29/C29</f>
        <v>0.024646433818710393</v>
      </c>
      <c r="G29" s="42">
        <f>E29/D29</f>
        <v>0.019070715144248965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47.25">
      <c r="A30" s="47" t="s">
        <v>116</v>
      </c>
      <c r="B30" s="47" t="s">
        <v>34</v>
      </c>
      <c r="C30" s="48">
        <v>202064.9</v>
      </c>
      <c r="D30" s="48">
        <v>203314.5</v>
      </c>
      <c r="E30" s="48">
        <v>15865.2</v>
      </c>
      <c r="F30" s="42">
        <f>E30/C30</f>
        <v>0.07851536808223497</v>
      </c>
      <c r="G30" s="42">
        <f>E30/D30</f>
        <v>0.07803280139881809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5.75">
      <c r="A31" s="47" t="s">
        <v>117</v>
      </c>
      <c r="B31" s="47" t="s">
        <v>57</v>
      </c>
      <c r="C31" s="48">
        <v>2577.9</v>
      </c>
      <c r="D31" s="48">
        <v>2577.9</v>
      </c>
      <c r="E31" s="48">
        <v>5</v>
      </c>
      <c r="F31" s="42">
        <f>E31/C31</f>
        <v>0.0019395632103650258</v>
      </c>
      <c r="G31" s="42">
        <f>E31/D31</f>
        <v>0.0019395632103650258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31.5">
      <c r="A32" s="47" t="s">
        <v>118</v>
      </c>
      <c r="B32" s="49" t="s">
        <v>119</v>
      </c>
      <c r="C32" s="85"/>
      <c r="D32" s="86"/>
      <c r="E32" s="87"/>
      <c r="F32" s="76"/>
      <c r="G32" s="7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ht="15.75">
      <c r="A33" s="47" t="s">
        <v>121</v>
      </c>
      <c r="B33" s="49" t="s">
        <v>81</v>
      </c>
      <c r="C33" s="85"/>
      <c r="D33" s="86"/>
      <c r="E33" s="87"/>
      <c r="F33" s="76"/>
      <c r="G33" s="7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ht="31.5">
      <c r="A34" s="47" t="s">
        <v>120</v>
      </c>
      <c r="B34" s="49" t="s">
        <v>60</v>
      </c>
      <c r="C34" s="48"/>
      <c r="D34" s="75">
        <v>-283.5</v>
      </c>
      <c r="E34" s="75">
        <v>-283.5</v>
      </c>
      <c r="F34" s="76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ht="15.75">
      <c r="A35" s="100" t="s">
        <v>35</v>
      </c>
      <c r="B35" s="101"/>
      <c r="C35" s="48">
        <f>C25+C26</f>
        <v>569158.9</v>
      </c>
      <c r="D35" s="48">
        <f>D25+D26</f>
        <v>585069.5</v>
      </c>
      <c r="E35" s="48">
        <f>E25+E26</f>
        <v>35848.2</v>
      </c>
      <c r="F35" s="42">
        <f>E35/C35</f>
        <v>0.06298451978876198</v>
      </c>
      <c r="G35" s="74">
        <f>E35/D35</f>
        <v>0.061271695072123905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</row>
  </sheetData>
  <sheetProtection/>
  <mergeCells count="7">
    <mergeCell ref="A12:B12"/>
    <mergeCell ref="A35:B35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38"/>
  <sheetViews>
    <sheetView zoomScalePageLayoutView="0" workbookViewId="0" topLeftCell="A109">
      <selection activeCell="B141" sqref="B141"/>
    </sheetView>
  </sheetViews>
  <sheetFormatPr defaultColWidth="9.00390625" defaultRowHeight="12.75" outlineLevelCol="1"/>
  <cols>
    <col min="1" max="1" width="25.125" style="59" customWidth="1"/>
    <col min="2" max="2" width="31.00390625" style="59" customWidth="1"/>
    <col min="3" max="4" width="14.875" style="59" customWidth="1"/>
    <col min="5" max="5" width="13.00390625" style="59" customWidth="1"/>
    <col min="6" max="6" width="13.625" style="59" hidden="1" customWidth="1" outlineLevel="1"/>
    <col min="7" max="7" width="14.375" style="59" hidden="1" customWidth="1" outlineLevel="1"/>
    <col min="8" max="8" width="13.125" style="59" hidden="1" customWidth="1" collapsed="1"/>
    <col min="9" max="9" width="13.125" style="59" hidden="1" customWidth="1"/>
    <col min="10" max="11" width="13.125" style="59" customWidth="1"/>
    <col min="12" max="12" width="10.625" style="59" bestFit="1" customWidth="1"/>
    <col min="13" max="16384" width="9.125" style="59" customWidth="1"/>
  </cols>
  <sheetData>
    <row r="1" spans="1:7" ht="18">
      <c r="A1" s="107" t="s">
        <v>37</v>
      </c>
      <c r="B1" s="107"/>
      <c r="C1" s="107"/>
      <c r="D1" s="107"/>
      <c r="E1" s="107"/>
      <c r="F1" s="107"/>
      <c r="G1" s="33"/>
    </row>
    <row r="2" spans="1:7" ht="18.75" customHeight="1">
      <c r="A2" s="108" t="s">
        <v>101</v>
      </c>
      <c r="B2" s="108"/>
      <c r="C2" s="108"/>
      <c r="D2" s="108"/>
      <c r="E2" s="108"/>
      <c r="F2" s="108"/>
      <c r="G2" s="34"/>
    </row>
    <row r="3" spans="1:11" ht="13.5" customHeight="1">
      <c r="A3" s="109" t="s">
        <v>2</v>
      </c>
      <c r="B3" s="109" t="s">
        <v>3</v>
      </c>
      <c r="C3" s="119" t="s">
        <v>102</v>
      </c>
      <c r="D3" s="120" t="s">
        <v>103</v>
      </c>
      <c r="E3" s="60" t="s">
        <v>38</v>
      </c>
      <c r="F3" s="78" t="s">
        <v>74</v>
      </c>
      <c r="G3" s="61" t="s">
        <v>39</v>
      </c>
      <c r="H3" s="61" t="s">
        <v>39</v>
      </c>
      <c r="I3" s="61" t="s">
        <v>39</v>
      </c>
      <c r="J3" s="61" t="s">
        <v>39</v>
      </c>
      <c r="K3" s="61" t="s">
        <v>39</v>
      </c>
    </row>
    <row r="4" spans="1:11" ht="48.75" customHeight="1">
      <c r="A4" s="110"/>
      <c r="B4" s="110"/>
      <c r="C4" s="121"/>
      <c r="D4" s="122"/>
      <c r="E4" s="92" t="s">
        <v>104</v>
      </c>
      <c r="F4" s="92" t="s">
        <v>75</v>
      </c>
      <c r="G4" s="63" t="s">
        <v>66</v>
      </c>
      <c r="H4" s="64" t="s">
        <v>40</v>
      </c>
      <c r="I4" s="64" t="s">
        <v>41</v>
      </c>
      <c r="J4" s="63" t="s">
        <v>89</v>
      </c>
      <c r="K4" s="63" t="s">
        <v>67</v>
      </c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772.5</v>
      </c>
      <c r="F5" s="4">
        <f>F6+F7+F8+F9+F10+F11+F12+F13+F14</f>
        <v>0</v>
      </c>
      <c r="G5" s="5">
        <f>E5/C5</f>
        <v>0.04786986831913245</v>
      </c>
      <c r="H5" s="16" t="e">
        <f>E5/#REF!</f>
        <v>#REF!</v>
      </c>
      <c r="I5" s="16" t="e">
        <f>E5/#REF!</f>
        <v>#REF!</v>
      </c>
      <c r="J5" s="16">
        <f>E5/C5</f>
        <v>0.04786986831913245</v>
      </c>
      <c r="K5" s="15">
        <f>E5/D5</f>
        <v>0.04786986831913245</v>
      </c>
    </row>
    <row r="6" spans="1:11" ht="12.75">
      <c r="A6" s="65" t="s">
        <v>42</v>
      </c>
      <c r="B6" s="62"/>
      <c r="C6" s="66">
        <v>503.6</v>
      </c>
      <c r="D6" s="66">
        <v>503.6</v>
      </c>
      <c r="E6" s="67">
        <v>3.2</v>
      </c>
      <c r="F6" s="67"/>
      <c r="G6" s="68"/>
      <c r="H6" s="69"/>
      <c r="I6" s="69"/>
      <c r="J6" s="69">
        <f>E6/C6</f>
        <v>0.006354249404289118</v>
      </c>
      <c r="K6" s="69">
        <f>E6/D6</f>
        <v>0.006354249404289118</v>
      </c>
    </row>
    <row r="7" spans="1:11" ht="12.75">
      <c r="A7" s="65" t="s">
        <v>43</v>
      </c>
      <c r="B7" s="62"/>
      <c r="C7" s="66">
        <v>189.6</v>
      </c>
      <c r="D7" s="66">
        <v>189.6</v>
      </c>
      <c r="E7" s="67">
        <v>10</v>
      </c>
      <c r="F7" s="67"/>
      <c r="G7" s="68"/>
      <c r="H7" s="69"/>
      <c r="I7" s="69"/>
      <c r="J7" s="69">
        <f>E7/C7</f>
        <v>0.052742616033755275</v>
      </c>
      <c r="K7" s="69">
        <f>E7/D7</f>
        <v>0.052742616033755275</v>
      </c>
    </row>
    <row r="8" spans="1:11" ht="12.75">
      <c r="A8" s="65" t="s">
        <v>44</v>
      </c>
      <c r="B8" s="62"/>
      <c r="C8" s="66">
        <v>414.5</v>
      </c>
      <c r="D8" s="66">
        <v>414.5</v>
      </c>
      <c r="E8" s="66">
        <v>15.3</v>
      </c>
      <c r="F8" s="66"/>
      <c r="G8" s="68"/>
      <c r="H8" s="69"/>
      <c r="I8" s="69"/>
      <c r="J8" s="69">
        <f>E8/C8</f>
        <v>0.03691194209891436</v>
      </c>
      <c r="K8" s="69">
        <f>E8/D8</f>
        <v>0.03691194209891436</v>
      </c>
    </row>
    <row r="9" spans="1:11" ht="12.75">
      <c r="A9" s="65" t="s">
        <v>45</v>
      </c>
      <c r="B9" s="62"/>
      <c r="C9" s="62">
        <v>399.5</v>
      </c>
      <c r="D9" s="62">
        <v>399.5</v>
      </c>
      <c r="E9" s="67">
        <v>30.4</v>
      </c>
      <c r="F9" s="67"/>
      <c r="G9" s="68"/>
      <c r="H9" s="69"/>
      <c r="I9" s="69"/>
      <c r="J9" s="69">
        <f>E9/C9</f>
        <v>0.07609511889862328</v>
      </c>
      <c r="K9" s="69">
        <f>E9/D9</f>
        <v>0.07609511889862328</v>
      </c>
    </row>
    <row r="10" spans="1:11" ht="12.75">
      <c r="A10" s="65" t="s">
        <v>46</v>
      </c>
      <c r="B10" s="62"/>
      <c r="C10" s="66">
        <v>71.9</v>
      </c>
      <c r="D10" s="66">
        <v>71.9</v>
      </c>
      <c r="E10" s="67">
        <v>3.8</v>
      </c>
      <c r="F10" s="67"/>
      <c r="G10" s="68"/>
      <c r="H10" s="69"/>
      <c r="I10" s="69"/>
      <c r="J10" s="69">
        <f>E10/C10</f>
        <v>0.052851182197496516</v>
      </c>
      <c r="K10" s="69">
        <f>E10/D10</f>
        <v>0.052851182197496516</v>
      </c>
    </row>
    <row r="11" spans="1:11" ht="12.75">
      <c r="A11" s="65" t="s">
        <v>47</v>
      </c>
      <c r="B11" s="62"/>
      <c r="C11" s="70">
        <v>1521</v>
      </c>
      <c r="D11" s="70">
        <v>1521</v>
      </c>
      <c r="E11" s="67">
        <v>75.2</v>
      </c>
      <c r="F11" s="67"/>
      <c r="G11" s="68"/>
      <c r="H11" s="69"/>
      <c r="I11" s="69"/>
      <c r="J11" s="69">
        <f>E11/C11</f>
        <v>0.04944115713346483</v>
      </c>
      <c r="K11" s="69">
        <f>E11/D11</f>
        <v>0.04944115713346483</v>
      </c>
    </row>
    <row r="12" spans="1:11" ht="12.75">
      <c r="A12" s="65" t="s">
        <v>48</v>
      </c>
      <c r="B12" s="62"/>
      <c r="C12" s="62">
        <v>144.4</v>
      </c>
      <c r="D12" s="62">
        <v>144.4</v>
      </c>
      <c r="E12" s="67">
        <v>2.6</v>
      </c>
      <c r="F12" s="67"/>
      <c r="G12" s="68"/>
      <c r="H12" s="69"/>
      <c r="I12" s="69"/>
      <c r="J12" s="69">
        <f>E12/C12</f>
        <v>0.018005540166204988</v>
      </c>
      <c r="K12" s="69">
        <f>E12/D12</f>
        <v>0.018005540166204988</v>
      </c>
    </row>
    <row r="13" spans="1:11" ht="12.75">
      <c r="A13" s="65" t="s">
        <v>49</v>
      </c>
      <c r="B13" s="62"/>
      <c r="C13" s="62">
        <v>275.8</v>
      </c>
      <c r="D13" s="62">
        <v>275.8</v>
      </c>
      <c r="E13" s="67">
        <v>5.6</v>
      </c>
      <c r="F13" s="67"/>
      <c r="G13" s="68"/>
      <c r="H13" s="69"/>
      <c r="I13" s="69"/>
      <c r="J13" s="69">
        <f>E13/C13</f>
        <v>0.02030456852791878</v>
      </c>
      <c r="K13" s="69">
        <f>E13/D13</f>
        <v>0.02030456852791878</v>
      </c>
    </row>
    <row r="14" spans="1:11" ht="12.75">
      <c r="A14" s="65" t="s">
        <v>50</v>
      </c>
      <c r="B14" s="62"/>
      <c r="C14" s="66">
        <v>12617.2</v>
      </c>
      <c r="D14" s="66">
        <v>12617.2</v>
      </c>
      <c r="E14" s="67">
        <v>626.4</v>
      </c>
      <c r="F14" s="67"/>
      <c r="G14" s="68"/>
      <c r="H14" s="69"/>
      <c r="I14" s="69"/>
      <c r="J14" s="69">
        <f>E14/C14</f>
        <v>0.04964651428209111</v>
      </c>
      <c r="K14" s="69">
        <f>E14/D14</f>
        <v>0.04964651428209111</v>
      </c>
    </row>
    <row r="15" spans="1:11" ht="12.75">
      <c r="A15" s="10" t="s">
        <v>70</v>
      </c>
      <c r="B15" s="21" t="s">
        <v>72</v>
      </c>
      <c r="C15" s="4">
        <f>C16+C17+C18+C19+C20+C21+C22+C23+C24</f>
        <v>13010.4</v>
      </c>
      <c r="D15" s="4">
        <f>D16+D17+D18+D19+D20+D21+D22+D23+D24</f>
        <v>13010.4</v>
      </c>
      <c r="E15" s="12">
        <f>E16+E17+E18+E19+E20+E21+E22+E23+E24</f>
        <v>942.3000000000002</v>
      </c>
      <c r="F15" s="12">
        <f>F16+F17+F18+F19+F20+F21+F22+F23+F24</f>
        <v>0</v>
      </c>
      <c r="G15" s="30">
        <f>E15/C15</f>
        <v>0.0724266740453791</v>
      </c>
      <c r="H15" s="30"/>
      <c r="I15" s="30"/>
      <c r="J15" s="15">
        <f>E15/C15</f>
        <v>0.0724266740453791</v>
      </c>
      <c r="K15" s="15">
        <f>E15/D15</f>
        <v>0.0724266740453791</v>
      </c>
    </row>
    <row r="16" spans="1:11" ht="12.75">
      <c r="A16" s="65" t="s">
        <v>42</v>
      </c>
      <c r="B16" s="71"/>
      <c r="C16" s="71">
        <v>1379.7</v>
      </c>
      <c r="D16" s="71">
        <v>1379.7</v>
      </c>
      <c r="E16" s="67">
        <v>99.9</v>
      </c>
      <c r="F16" s="67"/>
      <c r="G16" s="68"/>
      <c r="H16" s="5"/>
      <c r="I16" s="68"/>
      <c r="J16" s="69">
        <f>E16/C16</f>
        <v>0.07240704500978473</v>
      </c>
      <c r="K16" s="69">
        <f>E16/D16</f>
        <v>0.07240704500978473</v>
      </c>
    </row>
    <row r="17" spans="1:11" ht="12.75">
      <c r="A17" s="65" t="s">
        <v>43</v>
      </c>
      <c r="B17" s="71"/>
      <c r="C17" s="71">
        <v>778.2</v>
      </c>
      <c r="D17" s="71">
        <v>778.2</v>
      </c>
      <c r="E17" s="67">
        <v>56.4</v>
      </c>
      <c r="F17" s="67"/>
      <c r="G17" s="68"/>
      <c r="H17" s="5"/>
      <c r="I17" s="68"/>
      <c r="J17" s="69">
        <f>E17/C17</f>
        <v>0.07247494217424826</v>
      </c>
      <c r="K17" s="69">
        <f>E17/D17</f>
        <v>0.07247494217424826</v>
      </c>
    </row>
    <row r="18" spans="1:11" ht="12.75">
      <c r="A18" s="65" t="s">
        <v>44</v>
      </c>
      <c r="B18" s="71"/>
      <c r="C18" s="71">
        <v>1198.8</v>
      </c>
      <c r="D18" s="71">
        <v>1198.8</v>
      </c>
      <c r="E18" s="67">
        <v>86.8</v>
      </c>
      <c r="F18" s="67"/>
      <c r="G18" s="68"/>
      <c r="H18" s="5"/>
      <c r="I18" s="68"/>
      <c r="J18" s="69">
        <f>E18/C18</f>
        <v>0.07240573907240574</v>
      </c>
      <c r="K18" s="69">
        <f>E18/D18</f>
        <v>0.07240573907240574</v>
      </c>
    </row>
    <row r="19" spans="1:11" ht="12.75">
      <c r="A19" s="65" t="s">
        <v>45</v>
      </c>
      <c r="B19" s="71"/>
      <c r="C19" s="71">
        <v>1390.8</v>
      </c>
      <c r="D19" s="71">
        <v>1390.8</v>
      </c>
      <c r="E19" s="67">
        <v>100.7</v>
      </c>
      <c r="F19" s="67"/>
      <c r="G19" s="68"/>
      <c r="H19" s="5"/>
      <c r="I19" s="68"/>
      <c r="J19" s="69">
        <f>E19/C19</f>
        <v>0.07240437158469946</v>
      </c>
      <c r="K19" s="69">
        <f>E19/D19</f>
        <v>0.07240437158469946</v>
      </c>
    </row>
    <row r="20" spans="1:11" ht="12.75">
      <c r="A20" s="65" t="s">
        <v>46</v>
      </c>
      <c r="B20" s="71"/>
      <c r="C20" s="71">
        <v>985.5</v>
      </c>
      <c r="D20" s="71">
        <v>985.5</v>
      </c>
      <c r="E20" s="67">
        <v>71.4</v>
      </c>
      <c r="F20" s="67"/>
      <c r="G20" s="68"/>
      <c r="H20" s="5"/>
      <c r="I20" s="68"/>
      <c r="J20" s="69">
        <f>E20/C20</f>
        <v>0.07245053272450533</v>
      </c>
      <c r="K20" s="69">
        <f>E20/D20</f>
        <v>0.07245053272450533</v>
      </c>
    </row>
    <row r="21" spans="1:11" ht="12.75">
      <c r="A21" s="65" t="s">
        <v>47</v>
      </c>
      <c r="B21" s="71"/>
      <c r="C21" s="91">
        <v>1507.7</v>
      </c>
      <c r="D21" s="91">
        <v>1507.7</v>
      </c>
      <c r="E21" s="67">
        <v>109.2</v>
      </c>
      <c r="F21" s="67"/>
      <c r="G21" s="68"/>
      <c r="H21" s="5"/>
      <c r="I21" s="68"/>
      <c r="J21" s="69">
        <f>E21/C21</f>
        <v>0.0724282018969291</v>
      </c>
      <c r="K21" s="69">
        <f>E21/D21</f>
        <v>0.0724282018969291</v>
      </c>
    </row>
    <row r="22" spans="1:11" ht="12.75">
      <c r="A22" s="65" t="s">
        <v>48</v>
      </c>
      <c r="B22" s="71"/>
      <c r="C22" s="72">
        <v>1289.3</v>
      </c>
      <c r="D22" s="72">
        <v>1289.3</v>
      </c>
      <c r="E22" s="67">
        <v>93.4</v>
      </c>
      <c r="F22" s="67"/>
      <c r="G22" s="68"/>
      <c r="H22" s="5"/>
      <c r="I22" s="68"/>
      <c r="J22" s="69">
        <f>E22/C22</f>
        <v>0.07244241061040875</v>
      </c>
      <c r="K22" s="69">
        <f>E22/D22</f>
        <v>0.07244241061040875</v>
      </c>
    </row>
    <row r="23" spans="1:11" ht="12.75">
      <c r="A23" s="65" t="s">
        <v>49</v>
      </c>
      <c r="B23" s="71"/>
      <c r="C23" s="72">
        <v>1721</v>
      </c>
      <c r="D23" s="72">
        <v>1721</v>
      </c>
      <c r="E23" s="67">
        <v>124.7</v>
      </c>
      <c r="F23" s="67"/>
      <c r="G23" s="68"/>
      <c r="H23" s="30"/>
      <c r="I23" s="68"/>
      <c r="J23" s="69">
        <f>E23/C23</f>
        <v>0.07245787332945962</v>
      </c>
      <c r="K23" s="69">
        <f>E23/D23</f>
        <v>0.07245787332945962</v>
      </c>
    </row>
    <row r="24" spans="1:11" ht="12.75">
      <c r="A24" s="65" t="s">
        <v>50</v>
      </c>
      <c r="B24" s="71"/>
      <c r="C24" s="71">
        <v>2759.4</v>
      </c>
      <c r="D24" s="71">
        <v>2759.4</v>
      </c>
      <c r="E24" s="67">
        <v>199.8</v>
      </c>
      <c r="F24" s="67"/>
      <c r="G24" s="68"/>
      <c r="H24" s="5"/>
      <c r="I24" s="68"/>
      <c r="J24" s="69">
        <f>E24/C24</f>
        <v>0.07240704500978473</v>
      </c>
      <c r="K24" s="69">
        <f>E24/D24</f>
        <v>0.07240704500978473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0</v>
      </c>
      <c r="F25" s="4">
        <f>F26+F27+F28+F29+F30+F31+F32+F33+F34</f>
        <v>0</v>
      </c>
      <c r="G25" s="30">
        <f>E25/C25</f>
        <v>0</v>
      </c>
      <c r="H25" s="5" t="e">
        <f>E25/#REF!</f>
        <v>#REF!</v>
      </c>
      <c r="I25" s="5" t="e">
        <f>E25/#REF!</f>
        <v>#REF!</v>
      </c>
      <c r="J25" s="15">
        <f>E25/C25</f>
        <v>0</v>
      </c>
      <c r="K25" s="15">
        <f>E25/D25</f>
        <v>0</v>
      </c>
    </row>
    <row r="26" spans="1:11" ht="12.75">
      <c r="A26" s="65" t="s">
        <v>42</v>
      </c>
      <c r="B26" s="62"/>
      <c r="C26" s="66">
        <v>1.1</v>
      </c>
      <c r="D26" s="66">
        <v>1.1</v>
      </c>
      <c r="E26" s="67"/>
      <c r="F26" s="67"/>
      <c r="G26" s="68"/>
      <c r="H26" s="16"/>
      <c r="I26" s="16"/>
      <c r="J26" s="69">
        <f>E26/C26</f>
        <v>0</v>
      </c>
      <c r="K26" s="69">
        <f>E26/D26</f>
        <v>0</v>
      </c>
    </row>
    <row r="27" spans="1:11" ht="12.75">
      <c r="A27" s="65" t="s">
        <v>43</v>
      </c>
      <c r="B27" s="62"/>
      <c r="C27" s="62"/>
      <c r="D27" s="62"/>
      <c r="E27" s="67"/>
      <c r="F27" s="67"/>
      <c r="G27" s="68"/>
      <c r="H27" s="16"/>
      <c r="I27" s="16"/>
      <c r="J27" s="69"/>
      <c r="K27" s="69"/>
    </row>
    <row r="28" spans="1:11" ht="12.75">
      <c r="A28" s="65" t="s">
        <v>44</v>
      </c>
      <c r="B28" s="62"/>
      <c r="C28" s="62"/>
      <c r="D28" s="62"/>
      <c r="E28" s="67"/>
      <c r="F28" s="67"/>
      <c r="G28" s="68"/>
      <c r="H28" s="16"/>
      <c r="I28" s="16"/>
      <c r="J28" s="69"/>
      <c r="K28" s="69"/>
    </row>
    <row r="29" spans="1:11" ht="12.75">
      <c r="A29" s="65" t="s">
        <v>45</v>
      </c>
      <c r="B29" s="62"/>
      <c r="C29" s="66">
        <v>3</v>
      </c>
      <c r="D29" s="66">
        <v>3</v>
      </c>
      <c r="E29" s="67"/>
      <c r="F29" s="67"/>
      <c r="G29" s="68"/>
      <c r="H29" s="69"/>
      <c r="I29" s="69"/>
      <c r="J29" s="69">
        <f>E29/C29</f>
        <v>0</v>
      </c>
      <c r="K29" s="69">
        <f>E29/D29</f>
        <v>0</v>
      </c>
    </row>
    <row r="30" spans="1:11" ht="12.75">
      <c r="A30" s="65" t="s">
        <v>46</v>
      </c>
      <c r="B30" s="62"/>
      <c r="C30" s="62"/>
      <c r="D30" s="62"/>
      <c r="E30" s="67"/>
      <c r="F30" s="67"/>
      <c r="G30" s="68"/>
      <c r="H30" s="69"/>
      <c r="I30" s="69"/>
      <c r="J30" s="69"/>
      <c r="K30" s="69"/>
    </row>
    <row r="31" spans="1:11" ht="12.75">
      <c r="A31" s="65" t="s">
        <v>47</v>
      </c>
      <c r="B31" s="62"/>
      <c r="C31" s="62">
        <v>0.5</v>
      </c>
      <c r="D31" s="62">
        <v>0.5</v>
      </c>
      <c r="E31" s="67"/>
      <c r="F31" s="67"/>
      <c r="G31" s="68"/>
      <c r="H31" s="69"/>
      <c r="I31" s="69"/>
      <c r="J31" s="69">
        <f>E31/C31</f>
        <v>0</v>
      </c>
      <c r="K31" s="69">
        <f>E31/D31</f>
        <v>0</v>
      </c>
    </row>
    <row r="32" spans="1:11" ht="12.75">
      <c r="A32" s="65" t="s">
        <v>48</v>
      </c>
      <c r="B32" s="62"/>
      <c r="C32" s="62"/>
      <c r="D32" s="62"/>
      <c r="E32" s="67"/>
      <c r="F32" s="67"/>
      <c r="G32" s="68"/>
      <c r="H32" s="69"/>
      <c r="I32" s="69"/>
      <c r="J32" s="69"/>
      <c r="K32" s="69"/>
    </row>
    <row r="33" spans="1:11" ht="12.75">
      <c r="A33" s="65" t="s">
        <v>49</v>
      </c>
      <c r="B33" s="62"/>
      <c r="C33" s="62"/>
      <c r="D33" s="62"/>
      <c r="E33" s="67"/>
      <c r="F33" s="67"/>
      <c r="G33" s="68"/>
      <c r="H33" s="69"/>
      <c r="I33" s="69"/>
      <c r="J33" s="69"/>
      <c r="K33" s="69"/>
    </row>
    <row r="34" spans="1:11" ht="12.75">
      <c r="A34" s="65" t="s">
        <v>50</v>
      </c>
      <c r="B34" s="62"/>
      <c r="C34" s="62">
        <v>1.5</v>
      </c>
      <c r="D34" s="62">
        <v>1.5</v>
      </c>
      <c r="E34" s="67"/>
      <c r="F34" s="67"/>
      <c r="G34" s="68"/>
      <c r="H34" s="16"/>
      <c r="I34" s="16"/>
      <c r="J34" s="69">
        <f>E34/C34</f>
        <v>0</v>
      </c>
      <c r="K34" s="69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90.3</v>
      </c>
      <c r="F35" s="4">
        <f>F36+F37+F38+F39+F40+F41+F42+F43+F44</f>
        <v>0</v>
      </c>
      <c r="G35" s="30">
        <f>E35/C35</f>
        <v>0.014816151738395655</v>
      </c>
      <c r="H35" s="16"/>
      <c r="I35" s="16"/>
      <c r="J35" s="15">
        <f>E35/C35</f>
        <v>0.014816151738395655</v>
      </c>
      <c r="K35" s="16">
        <f>E35/D35</f>
        <v>0.014816151738395655</v>
      </c>
    </row>
    <row r="36" spans="1:11" ht="12.75">
      <c r="A36" s="65" t="s">
        <v>42</v>
      </c>
      <c r="B36" s="62"/>
      <c r="C36" s="66">
        <v>362.5</v>
      </c>
      <c r="D36" s="66">
        <v>362.5</v>
      </c>
      <c r="E36" s="70">
        <v>1.7</v>
      </c>
      <c r="F36" s="70"/>
      <c r="G36" s="68"/>
      <c r="H36" s="69"/>
      <c r="I36" s="69"/>
      <c r="J36" s="69">
        <f>E36/C36</f>
        <v>0.004689655172413793</v>
      </c>
      <c r="K36" s="69">
        <f>E36/D36</f>
        <v>0.004689655172413793</v>
      </c>
    </row>
    <row r="37" spans="1:11" ht="12.75">
      <c r="A37" s="65" t="s">
        <v>43</v>
      </c>
      <c r="B37" s="62"/>
      <c r="C37" s="66">
        <v>264</v>
      </c>
      <c r="D37" s="66">
        <v>264</v>
      </c>
      <c r="E37" s="70">
        <v>0.1</v>
      </c>
      <c r="F37" s="70"/>
      <c r="G37" s="68"/>
      <c r="H37" s="69"/>
      <c r="I37" s="69"/>
      <c r="J37" s="69">
        <f>E37/C37</f>
        <v>0.0003787878787878788</v>
      </c>
      <c r="K37" s="69">
        <f>E37/D37</f>
        <v>0.0003787878787878788</v>
      </c>
    </row>
    <row r="38" spans="1:11" ht="12.75">
      <c r="A38" s="65" t="s">
        <v>44</v>
      </c>
      <c r="B38" s="62"/>
      <c r="C38" s="66">
        <v>964.2</v>
      </c>
      <c r="D38" s="66">
        <v>964.2</v>
      </c>
      <c r="E38" s="70">
        <v>3.9</v>
      </c>
      <c r="F38" s="70"/>
      <c r="G38" s="68"/>
      <c r="H38" s="69"/>
      <c r="I38" s="69"/>
      <c r="J38" s="69">
        <f>E38/C38</f>
        <v>0.004044803982576228</v>
      </c>
      <c r="K38" s="69">
        <f>E38/D38</f>
        <v>0.004044803982576228</v>
      </c>
    </row>
    <row r="39" spans="1:11" ht="12.75">
      <c r="A39" s="65" t="s">
        <v>45</v>
      </c>
      <c r="B39" s="62"/>
      <c r="C39" s="66">
        <v>842.4</v>
      </c>
      <c r="D39" s="66">
        <v>842.4</v>
      </c>
      <c r="E39" s="70">
        <v>-5.3</v>
      </c>
      <c r="F39" s="70"/>
      <c r="G39" s="68"/>
      <c r="H39" s="69"/>
      <c r="I39" s="69"/>
      <c r="J39" s="69"/>
      <c r="K39" s="69"/>
    </row>
    <row r="40" spans="1:11" ht="12.75">
      <c r="A40" s="65" t="s">
        <v>46</v>
      </c>
      <c r="B40" s="62"/>
      <c r="C40" s="66">
        <v>100.7</v>
      </c>
      <c r="D40" s="66">
        <v>100.7</v>
      </c>
      <c r="E40" s="70">
        <v>0.3</v>
      </c>
      <c r="F40" s="70"/>
      <c r="G40" s="68"/>
      <c r="H40" s="69"/>
      <c r="I40" s="69"/>
      <c r="J40" s="69">
        <f>E40/C40</f>
        <v>0.002979145978152929</v>
      </c>
      <c r="K40" s="69">
        <f>E40/D40</f>
        <v>0.002979145978152929</v>
      </c>
    </row>
    <row r="41" spans="1:11" ht="12.75">
      <c r="A41" s="65" t="s">
        <v>47</v>
      </c>
      <c r="B41" s="62"/>
      <c r="C41" s="66">
        <v>189.3</v>
      </c>
      <c r="D41" s="66">
        <v>189.3</v>
      </c>
      <c r="E41" s="70">
        <v>33</v>
      </c>
      <c r="F41" s="70"/>
      <c r="G41" s="68"/>
      <c r="H41" s="69"/>
      <c r="I41" s="69"/>
      <c r="J41" s="69">
        <f>E41/C41</f>
        <v>0.17432646592709983</v>
      </c>
      <c r="K41" s="69">
        <f>E41/D41</f>
        <v>0.17432646592709983</v>
      </c>
    </row>
    <row r="42" spans="1:11" ht="12.75">
      <c r="A42" s="65" t="s">
        <v>48</v>
      </c>
      <c r="B42" s="62"/>
      <c r="C42" s="66">
        <v>357.1</v>
      </c>
      <c r="D42" s="66">
        <v>357.1</v>
      </c>
      <c r="E42" s="70">
        <v>24.8</v>
      </c>
      <c r="F42" s="70"/>
      <c r="G42" s="68"/>
      <c r="H42" s="69"/>
      <c r="I42" s="69"/>
      <c r="J42" s="69">
        <f>E42/C42</f>
        <v>0.06944833380005601</v>
      </c>
      <c r="K42" s="69">
        <f>E42/D42</f>
        <v>0.06944833380005601</v>
      </c>
    </row>
    <row r="43" spans="1:12" ht="12.75">
      <c r="A43" s="65" t="s">
        <v>49</v>
      </c>
      <c r="B43" s="62"/>
      <c r="C43" s="66">
        <v>330.7</v>
      </c>
      <c r="D43" s="66">
        <v>330.7</v>
      </c>
      <c r="E43" s="70">
        <v>4.6</v>
      </c>
      <c r="F43" s="70"/>
      <c r="G43" s="68"/>
      <c r="H43" s="69"/>
      <c r="I43" s="69"/>
      <c r="J43" s="69">
        <f>E43/C43</f>
        <v>0.013909888116117326</v>
      </c>
      <c r="K43" s="69">
        <f>E43/D43</f>
        <v>0.013909888116117326</v>
      </c>
      <c r="L43" s="93"/>
    </row>
    <row r="44" spans="1:12" ht="12.75">
      <c r="A44" s="65" t="s">
        <v>50</v>
      </c>
      <c r="B44" s="62"/>
      <c r="C44" s="66">
        <v>2683.8</v>
      </c>
      <c r="D44" s="66">
        <v>2683.8</v>
      </c>
      <c r="E44" s="70">
        <v>27.2</v>
      </c>
      <c r="F44" s="70"/>
      <c r="G44" s="68"/>
      <c r="H44" s="69"/>
      <c r="I44" s="69"/>
      <c r="J44" s="69">
        <f>E44/C44</f>
        <v>0.010134883374319992</v>
      </c>
      <c r="K44" s="69">
        <f>E44/D44</f>
        <v>0.010134883374319992</v>
      </c>
      <c r="L44" s="93"/>
    </row>
    <row r="45" spans="1:12" s="8" customFormat="1" ht="12.75">
      <c r="A45" s="7" t="s">
        <v>90</v>
      </c>
      <c r="B45" s="3" t="s">
        <v>91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212.29999999999998</v>
      </c>
      <c r="F45" s="4">
        <f>F46+F47+F48+F49+F50+F51+F52+F53+F54</f>
        <v>0</v>
      </c>
      <c r="G45" s="5">
        <f>E45/C45</f>
        <v>0.04791459781529294</v>
      </c>
      <c r="H45" s="16" t="e">
        <f>E45/#REF!</f>
        <v>#REF!</v>
      </c>
      <c r="I45" s="16" t="e">
        <f>E45/#REF!</f>
        <v>#REF!</v>
      </c>
      <c r="J45" s="15">
        <f>E45/C45</f>
        <v>0.04791459781529294</v>
      </c>
      <c r="K45" s="16">
        <f>E45/D45</f>
        <v>0.04791459781529294</v>
      </c>
      <c r="L45" s="93"/>
    </row>
    <row r="46" spans="1:12" ht="12.75">
      <c r="A46" s="65" t="s">
        <v>42</v>
      </c>
      <c r="B46" s="62"/>
      <c r="C46" s="6">
        <v>194</v>
      </c>
      <c r="D46" s="6">
        <v>194</v>
      </c>
      <c r="E46" s="70"/>
      <c r="F46" s="70"/>
      <c r="G46" s="68"/>
      <c r="H46" s="69"/>
      <c r="I46" s="69"/>
      <c r="J46" s="69">
        <f>E46/C46</f>
        <v>0</v>
      </c>
      <c r="K46" s="69">
        <f>E46/D46</f>
        <v>0</v>
      </c>
      <c r="L46" s="93"/>
    </row>
    <row r="47" spans="1:12" ht="12.75">
      <c r="A47" s="65" t="s">
        <v>43</v>
      </c>
      <c r="B47" s="62"/>
      <c r="C47" s="6">
        <v>12</v>
      </c>
      <c r="D47" s="6">
        <v>12</v>
      </c>
      <c r="E47" s="70"/>
      <c r="F47" s="70"/>
      <c r="G47" s="68"/>
      <c r="H47" s="69"/>
      <c r="I47" s="69"/>
      <c r="J47" s="69">
        <f>E47/C47</f>
        <v>0</v>
      </c>
      <c r="K47" s="69">
        <f>E47/D47</f>
        <v>0</v>
      </c>
      <c r="L47" s="93"/>
    </row>
    <row r="48" spans="1:12" ht="12.75">
      <c r="A48" s="65" t="s">
        <v>44</v>
      </c>
      <c r="B48" s="62"/>
      <c r="C48" s="6">
        <v>248</v>
      </c>
      <c r="D48" s="6">
        <v>248</v>
      </c>
      <c r="E48" s="70">
        <v>5.4</v>
      </c>
      <c r="F48" s="70"/>
      <c r="G48" s="68"/>
      <c r="H48" s="69"/>
      <c r="I48" s="69"/>
      <c r="J48" s="69">
        <f>E48/C48</f>
        <v>0.021774193548387097</v>
      </c>
      <c r="K48" s="69">
        <f>E48/D48</f>
        <v>0.021774193548387097</v>
      </c>
      <c r="L48" s="94"/>
    </row>
    <row r="49" spans="1:12" ht="12.75">
      <c r="A49" s="65" t="s">
        <v>45</v>
      </c>
      <c r="B49" s="62"/>
      <c r="C49" s="6">
        <v>393</v>
      </c>
      <c r="D49" s="6">
        <v>393</v>
      </c>
      <c r="E49" s="70"/>
      <c r="F49" s="70"/>
      <c r="G49" s="68"/>
      <c r="H49" s="69"/>
      <c r="I49" s="69"/>
      <c r="J49" s="69">
        <f>E49/C49</f>
        <v>0</v>
      </c>
      <c r="K49" s="69">
        <f>E49/D49</f>
        <v>0</v>
      </c>
      <c r="L49" s="93"/>
    </row>
    <row r="50" spans="1:12" ht="12.75">
      <c r="A50" s="65" t="s">
        <v>46</v>
      </c>
      <c r="B50" s="62"/>
      <c r="C50" s="6">
        <v>62</v>
      </c>
      <c r="D50" s="6">
        <v>62</v>
      </c>
      <c r="E50" s="70">
        <v>15</v>
      </c>
      <c r="F50" s="70"/>
      <c r="G50" s="68"/>
      <c r="H50" s="69"/>
      <c r="I50" s="69"/>
      <c r="J50" s="69">
        <f>E50/C50</f>
        <v>0.24193548387096775</v>
      </c>
      <c r="K50" s="69">
        <f>E50/D50</f>
        <v>0.24193548387096775</v>
      </c>
      <c r="L50" s="93"/>
    </row>
    <row r="51" spans="1:12" ht="12.75">
      <c r="A51" s="65" t="s">
        <v>47</v>
      </c>
      <c r="B51" s="62"/>
      <c r="C51" s="6">
        <v>13.5</v>
      </c>
      <c r="D51" s="6">
        <v>13.5</v>
      </c>
      <c r="E51" s="70">
        <v>2.8</v>
      </c>
      <c r="F51" s="70"/>
      <c r="G51" s="68"/>
      <c r="H51" s="69"/>
      <c r="I51" s="69"/>
      <c r="J51" s="69">
        <f>E51/C51</f>
        <v>0.2074074074074074</v>
      </c>
      <c r="K51" s="69">
        <f>E51/D51</f>
        <v>0.2074074074074074</v>
      </c>
      <c r="L51" s="93"/>
    </row>
    <row r="52" spans="1:12" ht="12.75">
      <c r="A52" s="65" t="s">
        <v>48</v>
      </c>
      <c r="B52" s="62"/>
      <c r="C52" s="6"/>
      <c r="D52" s="6"/>
      <c r="E52" s="70"/>
      <c r="F52" s="70"/>
      <c r="G52" s="68"/>
      <c r="H52" s="69"/>
      <c r="I52" s="69"/>
      <c r="J52" s="69"/>
      <c r="K52" s="69"/>
      <c r="L52" s="94"/>
    </row>
    <row r="53" spans="1:253" ht="12.75">
      <c r="A53" s="65" t="s">
        <v>49</v>
      </c>
      <c r="B53" s="62"/>
      <c r="C53" s="70">
        <v>79.2</v>
      </c>
      <c r="D53" s="70">
        <v>79.2</v>
      </c>
      <c r="E53" s="70"/>
      <c r="F53" s="70"/>
      <c r="G53" s="68"/>
      <c r="H53" s="69"/>
      <c r="I53" s="69"/>
      <c r="J53" s="69">
        <f>E53/C53</f>
        <v>0</v>
      </c>
      <c r="K53" s="69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11" ht="13.5" customHeight="1">
      <c r="A54" s="65" t="s">
        <v>50</v>
      </c>
      <c r="C54" s="6">
        <v>3429.1</v>
      </c>
      <c r="D54" s="6">
        <v>3429.1</v>
      </c>
      <c r="E54" s="70">
        <v>189.1</v>
      </c>
      <c r="F54" s="70"/>
      <c r="G54" s="68"/>
      <c r="H54" s="69"/>
      <c r="I54" s="69"/>
      <c r="J54" s="69">
        <f>E54/C54</f>
        <v>0.05514566504330582</v>
      </c>
      <c r="K54" s="69">
        <f>E54/D54</f>
        <v>0.05514566504330582</v>
      </c>
    </row>
    <row r="55" spans="1:253" ht="15.75" customHeight="1">
      <c r="A55" s="7" t="s">
        <v>92</v>
      </c>
      <c r="B55" s="3" t="s">
        <v>84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228.29999999999998</v>
      </c>
      <c r="F55" s="4">
        <f>F56+F57+F58+F59+F60+F61+F62+F63+F64</f>
        <v>0</v>
      </c>
      <c r="G55" s="5">
        <f>E55/C55</f>
        <v>0.02158150966583164</v>
      </c>
      <c r="H55" s="16" t="e">
        <f>E55/#REF!</f>
        <v>#REF!</v>
      </c>
      <c r="I55" s="16" t="e">
        <f>E55/#REF!</f>
        <v>#REF!</v>
      </c>
      <c r="J55" s="15">
        <f>E55/C55</f>
        <v>0.02158150966583164</v>
      </c>
      <c r="K55" s="16">
        <f>E55/D55</f>
        <v>0.02158150966583164</v>
      </c>
      <c r="L55" s="9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2.75">
      <c r="A56" s="65" t="s">
        <v>42</v>
      </c>
      <c r="B56" s="62"/>
      <c r="C56" s="6">
        <v>1425</v>
      </c>
      <c r="D56" s="6">
        <v>1425</v>
      </c>
      <c r="E56" s="70">
        <v>49</v>
      </c>
      <c r="F56" s="70"/>
      <c r="G56" s="68"/>
      <c r="H56" s="69"/>
      <c r="I56" s="69"/>
      <c r="J56" s="69">
        <f>E56/C56</f>
        <v>0.0343859649122807</v>
      </c>
      <c r="K56" s="69">
        <f>E56/D56</f>
        <v>0.0343859649122807</v>
      </c>
      <c r="L56" s="93"/>
    </row>
    <row r="57" spans="1:12" ht="12.75">
      <c r="A57" s="65" t="s">
        <v>43</v>
      </c>
      <c r="B57" s="62"/>
      <c r="C57" s="6">
        <v>511.1</v>
      </c>
      <c r="D57" s="6">
        <v>511.1</v>
      </c>
      <c r="E57" s="70">
        <v>3.9</v>
      </c>
      <c r="F57" s="70"/>
      <c r="G57" s="68"/>
      <c r="H57" s="69"/>
      <c r="I57" s="69"/>
      <c r="J57" s="69">
        <f>E57/C57</f>
        <v>0.007630600665231853</v>
      </c>
      <c r="K57" s="69">
        <f>E57/D57</f>
        <v>0.007630600665231853</v>
      </c>
      <c r="L57" s="93"/>
    </row>
    <row r="58" spans="1:12" ht="12.75">
      <c r="A58" s="65" t="s">
        <v>44</v>
      </c>
      <c r="B58" s="62"/>
      <c r="C58" s="6">
        <v>1236</v>
      </c>
      <c r="D58" s="6">
        <v>1236</v>
      </c>
      <c r="E58" s="70">
        <v>6.9</v>
      </c>
      <c r="F58" s="70"/>
      <c r="G58" s="68"/>
      <c r="H58" s="69"/>
      <c r="I58" s="69"/>
      <c r="J58" s="69">
        <f>E58/C58</f>
        <v>0.005582524271844661</v>
      </c>
      <c r="K58" s="69">
        <f>E58/D58</f>
        <v>0.005582524271844661</v>
      </c>
      <c r="L58" s="94"/>
    </row>
    <row r="59" spans="1:12" ht="12.75">
      <c r="A59" s="65" t="s">
        <v>45</v>
      </c>
      <c r="B59" s="62"/>
      <c r="C59" s="6">
        <v>1339.9</v>
      </c>
      <c r="D59" s="6">
        <v>1339.9</v>
      </c>
      <c r="E59" s="70">
        <v>30.9</v>
      </c>
      <c r="F59" s="70"/>
      <c r="G59" s="68"/>
      <c r="H59" s="69"/>
      <c r="I59" s="69"/>
      <c r="J59" s="69">
        <f>E59/C59</f>
        <v>0.023061422494215982</v>
      </c>
      <c r="K59" s="69">
        <f>E59/D59</f>
        <v>0.023061422494215982</v>
      </c>
      <c r="L59" s="93"/>
    </row>
    <row r="60" spans="1:12" ht="12.75">
      <c r="A60" s="65" t="s">
        <v>46</v>
      </c>
      <c r="B60" s="62"/>
      <c r="C60" s="6">
        <v>536.6</v>
      </c>
      <c r="D60" s="6">
        <v>536.6</v>
      </c>
      <c r="E60" s="70">
        <v>4.1</v>
      </c>
      <c r="F60" s="70"/>
      <c r="G60" s="68"/>
      <c r="H60" s="69"/>
      <c r="I60" s="69"/>
      <c r="J60" s="69">
        <f>E60/C60</f>
        <v>0.007640700708162504</v>
      </c>
      <c r="K60" s="69">
        <f>E60/D60</f>
        <v>0.007640700708162504</v>
      </c>
      <c r="L60" s="93"/>
    </row>
    <row r="61" spans="1:12" ht="12.75">
      <c r="A61" s="65" t="s">
        <v>47</v>
      </c>
      <c r="B61" s="62"/>
      <c r="C61" s="6">
        <v>1194</v>
      </c>
      <c r="D61" s="6">
        <v>1194</v>
      </c>
      <c r="E61" s="70">
        <v>29.1</v>
      </c>
      <c r="F61" s="70"/>
      <c r="G61" s="68"/>
      <c r="H61" s="69"/>
      <c r="I61" s="69"/>
      <c r="J61" s="69">
        <f>E61/C61</f>
        <v>0.024371859296482414</v>
      </c>
      <c r="K61" s="69">
        <f>E61/D61</f>
        <v>0.024371859296482414</v>
      </c>
      <c r="L61" s="93"/>
    </row>
    <row r="62" spans="1:12" ht="12.75">
      <c r="A62" s="65" t="s">
        <v>48</v>
      </c>
      <c r="B62" s="62"/>
      <c r="C62" s="6">
        <v>445</v>
      </c>
      <c r="D62" s="6">
        <v>445</v>
      </c>
      <c r="E62" s="70">
        <v>24.9</v>
      </c>
      <c r="F62" s="70"/>
      <c r="G62" s="68"/>
      <c r="H62" s="69"/>
      <c r="I62" s="69"/>
      <c r="J62" s="69">
        <f>E62/C62</f>
        <v>0.05595505617977528</v>
      </c>
      <c r="K62" s="69">
        <f>E62/D62</f>
        <v>0.05595505617977528</v>
      </c>
      <c r="L62" s="94"/>
    </row>
    <row r="63" spans="1:11" s="9" customFormat="1" ht="12" customHeight="1">
      <c r="A63" s="65" t="s">
        <v>49</v>
      </c>
      <c r="B63" s="62"/>
      <c r="C63" s="70">
        <v>770.8</v>
      </c>
      <c r="D63" s="70">
        <v>770.8</v>
      </c>
      <c r="E63" s="70">
        <v>15.9</v>
      </c>
      <c r="F63" s="70"/>
      <c r="G63" s="68"/>
      <c r="H63" s="69"/>
      <c r="I63" s="69"/>
      <c r="J63" s="69">
        <f>E63/C63</f>
        <v>0.0206279190451479</v>
      </c>
      <c r="K63" s="69">
        <f>E63/D63</f>
        <v>0.0206279190451479</v>
      </c>
    </row>
    <row r="64" spans="1:253" s="9" customFormat="1" ht="12.75">
      <c r="A64" s="65" t="s">
        <v>50</v>
      </c>
      <c r="B64" s="62"/>
      <c r="C64" s="6">
        <v>3120.1</v>
      </c>
      <c r="D64" s="6">
        <v>3120.1</v>
      </c>
      <c r="E64" s="70">
        <v>63.6</v>
      </c>
      <c r="F64" s="70"/>
      <c r="G64" s="68"/>
      <c r="H64" s="69"/>
      <c r="I64" s="69"/>
      <c r="J64" s="69">
        <f>E64/C64</f>
        <v>0.020383962052498317</v>
      </c>
      <c r="K64" s="69">
        <f>E64/D64</f>
        <v>0.020383962052498317</v>
      </c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</row>
    <row r="65" spans="1:253" s="9" customFormat="1" ht="12.75" customHeight="1">
      <c r="A65" s="115" t="s">
        <v>15</v>
      </c>
      <c r="B65" s="116"/>
      <c r="C65" s="13">
        <f>C5+C15+C25+C35+C45+C55</f>
        <v>50258</v>
      </c>
      <c r="D65" s="13">
        <f>D5+D15+D25+D35+D45+D55</f>
        <v>50258</v>
      </c>
      <c r="E65" s="13">
        <f>E5+E15+E25+E35+E45+E55</f>
        <v>2245.7000000000003</v>
      </c>
      <c r="F65" s="13">
        <f>F5+F15+F25+F35+F45+F55</f>
        <v>0</v>
      </c>
      <c r="G65" s="14">
        <f>E65/C65</f>
        <v>0.04468343348322656</v>
      </c>
      <c r="H65" s="14" t="e">
        <f>E65/#REF!</f>
        <v>#REF!</v>
      </c>
      <c r="I65" s="14" t="e">
        <f>E65/#REF!</f>
        <v>#REF!</v>
      </c>
      <c r="J65" s="26">
        <f>E65/C65</f>
        <v>0.04468343348322656</v>
      </c>
      <c r="K65" s="26">
        <f>E65/D65</f>
        <v>0.04468343348322656</v>
      </c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</row>
    <row r="66" spans="1:253" s="9" customFormat="1" ht="12.75">
      <c r="A66" s="7" t="s">
        <v>76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37.5</v>
      </c>
      <c r="F66" s="4">
        <f>F67</f>
        <v>0</v>
      </c>
      <c r="G66" s="5">
        <f>E66/C66</f>
        <v>0.022056228678978943</v>
      </c>
      <c r="H66" s="5" t="e">
        <f>E66/#REF!</f>
        <v>#REF!</v>
      </c>
      <c r="I66" s="5" t="e">
        <f>E66/#REF!</f>
        <v>#REF!</v>
      </c>
      <c r="J66" s="15">
        <f>E66/C66</f>
        <v>0.022056228678978943</v>
      </c>
      <c r="K66" s="16">
        <f>E66/D66</f>
        <v>0.022056228678978943</v>
      </c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</row>
    <row r="67" spans="1:253" s="9" customFormat="1" ht="12.75">
      <c r="A67" s="65" t="s">
        <v>50</v>
      </c>
      <c r="B67" s="62"/>
      <c r="C67" s="6">
        <v>1700.2</v>
      </c>
      <c r="D67" s="6">
        <v>1700.2</v>
      </c>
      <c r="E67" s="70">
        <v>37.5</v>
      </c>
      <c r="F67" s="67"/>
      <c r="G67" s="68"/>
      <c r="H67" s="68"/>
      <c r="I67" s="68"/>
      <c r="J67" s="69">
        <f>E67/C67</f>
        <v>0.022056228678978943</v>
      </c>
      <c r="K67" s="69">
        <f>E67/D67</f>
        <v>0.022056228678978943</v>
      </c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</row>
    <row r="68" spans="1:11" s="9" customFormat="1" ht="12.75">
      <c r="A68" s="10" t="s">
        <v>100</v>
      </c>
      <c r="B68" s="83" t="s">
        <v>79</v>
      </c>
      <c r="C68" s="12"/>
      <c r="D68" s="12"/>
      <c r="E68" s="12">
        <f>E69</f>
        <v>0</v>
      </c>
      <c r="F68" s="84"/>
      <c r="G68" s="30"/>
      <c r="H68" s="30"/>
      <c r="I68" s="30"/>
      <c r="J68" s="15"/>
      <c r="K68" s="15"/>
    </row>
    <row r="69" spans="1:253" s="9" customFormat="1" ht="13.5" customHeight="1">
      <c r="A69" s="65" t="s">
        <v>50</v>
      </c>
      <c r="B69" s="71"/>
      <c r="C69" s="6"/>
      <c r="D69" s="6"/>
      <c r="E69" s="70"/>
      <c r="F69" s="67"/>
      <c r="G69" s="68"/>
      <c r="H69" s="68"/>
      <c r="I69" s="68"/>
      <c r="J69" s="69"/>
      <c r="K69" s="6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</row>
    <row r="70" spans="1:253" s="9" customFormat="1" ht="12.75">
      <c r="A70" s="7" t="s">
        <v>77</v>
      </c>
      <c r="B70" s="27" t="s">
        <v>51</v>
      </c>
      <c r="C70" s="4">
        <f>C71</f>
        <v>250</v>
      </c>
      <c r="D70" s="4">
        <f>D71</f>
        <v>250</v>
      </c>
      <c r="E70" s="4">
        <f>E71</f>
        <v>0</v>
      </c>
      <c r="F70" s="4">
        <f>F71</f>
        <v>0</v>
      </c>
      <c r="G70" s="5">
        <f>E70/C70</f>
        <v>0</v>
      </c>
      <c r="H70" s="16" t="s">
        <v>14</v>
      </c>
      <c r="I70" s="16" t="s">
        <v>14</v>
      </c>
      <c r="J70" s="15">
        <f>E70/C70</f>
        <v>0</v>
      </c>
      <c r="K70" s="16">
        <f>E70/D70</f>
        <v>0</v>
      </c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</row>
    <row r="71" spans="1:253" s="9" customFormat="1" ht="12.75">
      <c r="A71" s="65" t="s">
        <v>50</v>
      </c>
      <c r="B71" s="71"/>
      <c r="C71" s="6">
        <v>250</v>
      </c>
      <c r="D71" s="6">
        <v>250</v>
      </c>
      <c r="E71" s="70"/>
      <c r="F71" s="67"/>
      <c r="G71" s="68"/>
      <c r="H71" s="69"/>
      <c r="I71" s="69"/>
      <c r="J71" s="69">
        <f>E71/C71</f>
        <v>0</v>
      </c>
      <c r="K71" s="69">
        <f>E71/D71</f>
        <v>0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</row>
    <row r="72" spans="1:253" s="9" customFormat="1" ht="25.5">
      <c r="A72" s="7" t="s">
        <v>93</v>
      </c>
      <c r="B72" s="27" t="s">
        <v>94</v>
      </c>
      <c r="C72" s="12">
        <f>C73</f>
        <v>136</v>
      </c>
      <c r="D72" s="12">
        <f>D73</f>
        <v>136</v>
      </c>
      <c r="E72" s="12">
        <f>E73</f>
        <v>0.4</v>
      </c>
      <c r="F72" s="84"/>
      <c r="G72" s="30"/>
      <c r="H72" s="15"/>
      <c r="I72" s="15"/>
      <c r="J72" s="15">
        <f>E72/C72</f>
        <v>0.0029411764705882353</v>
      </c>
      <c r="K72" s="15">
        <f>E72/D72</f>
        <v>0.0029411764705882353</v>
      </c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</row>
    <row r="73" spans="1:253" s="9" customFormat="1" ht="12.75">
      <c r="A73" s="65" t="s">
        <v>50</v>
      </c>
      <c r="B73" s="71"/>
      <c r="C73" s="6">
        <v>136</v>
      </c>
      <c r="D73" s="6">
        <v>136</v>
      </c>
      <c r="E73" s="70">
        <v>0.4</v>
      </c>
      <c r="F73" s="67"/>
      <c r="G73" s="68"/>
      <c r="H73" s="69"/>
      <c r="I73" s="69"/>
      <c r="J73" s="69">
        <f>E73/C73</f>
        <v>0.0029411764705882353</v>
      </c>
      <c r="K73" s="69">
        <f>E73/D73</f>
        <v>0.0029411764705882353</v>
      </c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</row>
    <row r="74" spans="1:253" s="9" customFormat="1" ht="12.75">
      <c r="A74" s="115" t="s">
        <v>26</v>
      </c>
      <c r="B74" s="116"/>
      <c r="C74" s="13">
        <f>C66+C70</f>
        <v>1950.2</v>
      </c>
      <c r="D74" s="13">
        <f>D66+D70</f>
        <v>1950.2</v>
      </c>
      <c r="E74" s="13">
        <f>E66+E70+E68+E72</f>
        <v>37.9</v>
      </c>
      <c r="F74" s="13">
        <f>F66+F70</f>
        <v>0</v>
      </c>
      <c r="G74" s="14">
        <f>E74/C74</f>
        <v>0.01943390421495231</v>
      </c>
      <c r="H74" s="16" t="s">
        <v>14</v>
      </c>
      <c r="I74" s="16" t="s">
        <v>14</v>
      </c>
      <c r="J74" s="26">
        <f>E74/C74</f>
        <v>0.01943390421495231</v>
      </c>
      <c r="K74" s="26">
        <f>E74/D74</f>
        <v>0.01943390421495231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</row>
    <row r="75" spans="1:253" s="9" customFormat="1" ht="16.5">
      <c r="A75" s="117" t="s">
        <v>52</v>
      </c>
      <c r="B75" s="118"/>
      <c r="C75" s="17">
        <f>C76+C77+C78+C79+C80+C81+C82+C83+C84</f>
        <v>52344.2</v>
      </c>
      <c r="D75" s="17">
        <f>D76+D77+D78+D79+D80+D81+D82+D83+D84</f>
        <v>52344.2</v>
      </c>
      <c r="E75" s="17">
        <f>E76+E77+E78+E79+E80+E81+E82+E83+E84</f>
        <v>2283.6</v>
      </c>
      <c r="F75" s="17">
        <f>F76+F77+F78+F79+F80+F81+F82+F83+F84</f>
        <v>0</v>
      </c>
      <c r="G75" s="41">
        <f>E75/C75</f>
        <v>0.04362661001600941</v>
      </c>
      <c r="H75" s="41" t="e">
        <f>E75/#REF!</f>
        <v>#REF!</v>
      </c>
      <c r="I75" s="41" t="e">
        <f>E75/#REF!</f>
        <v>#REF!</v>
      </c>
      <c r="J75" s="82">
        <f>E75/C75</f>
        <v>0.04362661001600941</v>
      </c>
      <c r="K75" s="51">
        <f>E75/D75</f>
        <v>0.04362661001600941</v>
      </c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</row>
    <row r="76" spans="1:253" s="9" customFormat="1" ht="12.75">
      <c r="A76" s="65" t="s">
        <v>42</v>
      </c>
      <c r="B76" s="62"/>
      <c r="C76" s="4">
        <f>C6+C16+C26+C36+C46+C56</f>
        <v>3865.9</v>
      </c>
      <c r="D76" s="4">
        <f>D6+D16+D26+D36+D46+D56</f>
        <v>3865.9</v>
      </c>
      <c r="E76" s="4">
        <f>E6+E16+E26+E36+E46+E56</f>
        <v>153.8</v>
      </c>
      <c r="F76" s="4">
        <f>F6+F16+F26+F36+F46+F56</f>
        <v>0</v>
      </c>
      <c r="G76" s="30">
        <f>E76/C76</f>
        <v>0.03978375022633798</v>
      </c>
      <c r="H76" s="5" t="e">
        <f>E76/#REF!</f>
        <v>#REF!</v>
      </c>
      <c r="I76" s="5" t="e">
        <f>E76/#REF!</f>
        <v>#REF!</v>
      </c>
      <c r="J76" s="15">
        <f>E76/C76</f>
        <v>0.03978375022633798</v>
      </c>
      <c r="K76" s="16">
        <f>E76/D76</f>
        <v>0.03978375022633798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</row>
    <row r="77" spans="1:253" s="9" customFormat="1" ht="12.75">
      <c r="A77" s="65" t="s">
        <v>43</v>
      </c>
      <c r="B77" s="62"/>
      <c r="C77" s="4">
        <f>C7+C17+C27+C37+C47+C57</f>
        <v>1754.9</v>
      </c>
      <c r="D77" s="4">
        <f>D7+D17+D27+D37+D47+D57</f>
        <v>1754.9</v>
      </c>
      <c r="E77" s="4">
        <f>E7+E17+E27+E37+E47+E57</f>
        <v>70.4</v>
      </c>
      <c r="F77" s="4">
        <f>F7+F17+F27+F37+F47+F57</f>
        <v>0</v>
      </c>
      <c r="G77" s="30">
        <f>E77/C77</f>
        <v>0.0401162459399396</v>
      </c>
      <c r="H77" s="5" t="e">
        <f>E77/#REF!</f>
        <v>#REF!</v>
      </c>
      <c r="I77" s="5" t="e">
        <f>E77/#REF!</f>
        <v>#REF!</v>
      </c>
      <c r="J77" s="15">
        <f>E77/C77</f>
        <v>0.0401162459399396</v>
      </c>
      <c r="K77" s="16">
        <f>E77/D77</f>
        <v>0.0401162459399396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</row>
    <row r="78" spans="1:253" s="9" customFormat="1" ht="12.75">
      <c r="A78" s="65" t="s">
        <v>44</v>
      </c>
      <c r="B78" s="62"/>
      <c r="C78" s="4">
        <f>C8+C18+C28+C38+C48+C58</f>
        <v>4061.5</v>
      </c>
      <c r="D78" s="4">
        <f>D8+D18+D28+D38+D48+D58</f>
        <v>4061.5</v>
      </c>
      <c r="E78" s="4">
        <f>E8+E18+E28+E38+E48+E58</f>
        <v>118.30000000000001</v>
      </c>
      <c r="F78" s="4">
        <f>F8+F18+F28+F38+F48+F58</f>
        <v>0</v>
      </c>
      <c r="G78" s="30">
        <f>E78/C78</f>
        <v>0.0291271697648652</v>
      </c>
      <c r="H78" s="5" t="e">
        <f>E78/#REF!</f>
        <v>#REF!</v>
      </c>
      <c r="I78" s="5" t="e">
        <f>E78/#REF!</f>
        <v>#REF!</v>
      </c>
      <c r="J78" s="15">
        <f>E78/C78</f>
        <v>0.0291271697648652</v>
      </c>
      <c r="K78" s="16">
        <f>E78/D78</f>
        <v>0.0291271697648652</v>
      </c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</row>
    <row r="79" spans="1:253" s="9" customFormat="1" ht="12.75">
      <c r="A79" s="65" t="s">
        <v>45</v>
      </c>
      <c r="B79" s="62"/>
      <c r="C79" s="4">
        <f>C9+C19+C29+C39+C49+C59</f>
        <v>4368.6</v>
      </c>
      <c r="D79" s="4">
        <f>D9+D19+D29+D39+D49+D59</f>
        <v>4368.6</v>
      </c>
      <c r="E79" s="4">
        <f>E9+E19+E29+E39+E49+E59</f>
        <v>156.7</v>
      </c>
      <c r="F79" s="4">
        <f>F9+F19+F29+F39+F49+F59</f>
        <v>0</v>
      </c>
      <c r="G79" s="30">
        <f>E79/C79</f>
        <v>0.03586961497962733</v>
      </c>
      <c r="H79" s="5" t="e">
        <f>E79/#REF!</f>
        <v>#REF!</v>
      </c>
      <c r="I79" s="5" t="e">
        <f>E79/#REF!</f>
        <v>#REF!</v>
      </c>
      <c r="J79" s="15">
        <f>E79/C79</f>
        <v>0.03586961497962733</v>
      </c>
      <c r="K79" s="16">
        <f>E79/D79</f>
        <v>0.03586961497962733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</row>
    <row r="80" spans="1:11" ht="12.75">
      <c r="A80" s="65" t="s">
        <v>46</v>
      </c>
      <c r="B80" s="62"/>
      <c r="C80" s="4">
        <f>C10+C20+C30+C40+C50+C60</f>
        <v>1756.7000000000003</v>
      </c>
      <c r="D80" s="4">
        <f>D10+D20+D30+D40+D50+D60</f>
        <v>1756.7000000000003</v>
      </c>
      <c r="E80" s="4">
        <f>E10+E20+E30+E40+E50+E60</f>
        <v>94.6</v>
      </c>
      <c r="F80" s="4">
        <f>F10+F20+F30+F40+F50+F60</f>
        <v>0</v>
      </c>
      <c r="G80" s="30">
        <f>E80/C80</f>
        <v>0.0538509705698184</v>
      </c>
      <c r="H80" s="5" t="e">
        <f>E80/#REF!</f>
        <v>#REF!</v>
      </c>
      <c r="I80" s="5" t="e">
        <f>E80/#REF!</f>
        <v>#REF!</v>
      </c>
      <c r="J80" s="15">
        <f>E80/C80</f>
        <v>0.0538509705698184</v>
      </c>
      <c r="K80" s="16">
        <f>E80/D80</f>
        <v>0.0538509705698184</v>
      </c>
    </row>
    <row r="81" spans="1:11" ht="12.75">
      <c r="A81" s="65" t="s">
        <v>47</v>
      </c>
      <c r="B81" s="62"/>
      <c r="C81" s="4">
        <f>C11+C21+C31+C41+C51+C61</f>
        <v>4426</v>
      </c>
      <c r="D81" s="4">
        <f>D11+D21+D31+D41+D51+D61</f>
        <v>4426</v>
      </c>
      <c r="E81" s="4">
        <f>E11+E21+E31+E41+E51+E61</f>
        <v>249.3</v>
      </c>
      <c r="F81" s="4">
        <f>F11+F21+F31+F41+F51+F61</f>
        <v>0</v>
      </c>
      <c r="G81" s="30">
        <f>E81/C81</f>
        <v>0.05632625395390872</v>
      </c>
      <c r="H81" s="5" t="e">
        <f>E81/#REF!</f>
        <v>#REF!</v>
      </c>
      <c r="I81" s="5" t="e">
        <f>E81/#REF!</f>
        <v>#REF!</v>
      </c>
      <c r="J81" s="15">
        <f>E81/C81</f>
        <v>0.05632625395390872</v>
      </c>
      <c r="K81" s="16">
        <f>E81/D81</f>
        <v>0.05632625395390872</v>
      </c>
    </row>
    <row r="82" spans="1:11" ht="12.75">
      <c r="A82" s="65" t="s">
        <v>48</v>
      </c>
      <c r="B82" s="62"/>
      <c r="C82" s="4">
        <f>C12+C22+C32+C42+C52+C62</f>
        <v>2235.8</v>
      </c>
      <c r="D82" s="4">
        <f>D12+D22+D32+D42+D52+D62</f>
        <v>2235.8</v>
      </c>
      <c r="E82" s="4">
        <f>E12+E22+E32+E42+E52+E62</f>
        <v>145.7</v>
      </c>
      <c r="F82" s="4">
        <f>F12+F22+F32+F42+F52+F62</f>
        <v>0</v>
      </c>
      <c r="G82" s="30">
        <f>E82/C82</f>
        <v>0.06516683066463905</v>
      </c>
      <c r="H82" s="5" t="e">
        <f>E82/#REF!</f>
        <v>#REF!</v>
      </c>
      <c r="I82" s="5" t="e">
        <f>E82/#REF!</f>
        <v>#REF!</v>
      </c>
      <c r="J82" s="15">
        <f>E82/C82</f>
        <v>0.06516683066463905</v>
      </c>
      <c r="K82" s="16">
        <f>E82/D82</f>
        <v>0.06516683066463905</v>
      </c>
    </row>
    <row r="83" spans="1:11" ht="12.75">
      <c r="A83" s="65" t="s">
        <v>49</v>
      </c>
      <c r="B83" s="62"/>
      <c r="C83" s="4">
        <f>C13+C23+C33+C43+C53+C63</f>
        <v>3177.5</v>
      </c>
      <c r="D83" s="4">
        <f>D13+D23+D33+D43+D53+D63</f>
        <v>3177.5</v>
      </c>
      <c r="E83" s="4">
        <f>E13+E23+E33+E43+E53+E63</f>
        <v>150.8</v>
      </c>
      <c r="F83" s="4">
        <f>F13+F23+F33+F43+F53+F63</f>
        <v>0</v>
      </c>
      <c r="G83" s="30">
        <f>E83/C83</f>
        <v>0.04745869394177813</v>
      </c>
      <c r="H83" s="5" t="e">
        <f>E83/#REF!</f>
        <v>#REF!</v>
      </c>
      <c r="I83" s="5" t="e">
        <f>E83/#REF!</f>
        <v>#REF!</v>
      </c>
      <c r="J83" s="15">
        <f>E83/C83</f>
        <v>0.04745869394177813</v>
      </c>
      <c r="K83" s="16">
        <f>E83/D83</f>
        <v>0.04745869394177813</v>
      </c>
    </row>
    <row r="84" spans="1:11" ht="12.75">
      <c r="A84" s="65" t="s">
        <v>50</v>
      </c>
      <c r="B84" s="62"/>
      <c r="C84" s="4">
        <f>C14+C24+C34+C44+C54+C64+C67+C71+C73</f>
        <v>26697.3</v>
      </c>
      <c r="D84" s="4">
        <f>D14+D24+D34+D44+D54+D64+D67+D71+D73</f>
        <v>26697.3</v>
      </c>
      <c r="E84" s="4">
        <f>E14+E24+E34+E44+E54+E64+E67+E71+E73</f>
        <v>1144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0.04285077517202114</v>
      </c>
      <c r="K84" s="16">
        <f>E84/D84</f>
        <v>0.04285077517202114</v>
      </c>
    </row>
    <row r="85" spans="1:11" ht="63">
      <c r="A85" s="19" t="s">
        <v>105</v>
      </c>
      <c r="B85" s="1" t="s">
        <v>53</v>
      </c>
      <c r="C85" s="4">
        <f>C86+C87+C88+C89+C90+C91+C92+C93+C94</f>
        <v>30057.2</v>
      </c>
      <c r="D85" s="4">
        <f>D86+D87+D88+D89+D90+D91+D92+D93+D94</f>
        <v>30057.2</v>
      </c>
      <c r="E85" s="4">
        <f>E86+E87+E88+E89+E90+E91+E92+E93+E94</f>
        <v>2444.7</v>
      </c>
      <c r="F85" s="4">
        <f>F86+F87+F88+F89+F90+F91+F92+F93+F94</f>
        <v>0</v>
      </c>
      <c r="G85" s="5">
        <f>E85/C85</f>
        <v>0.0813349214164992</v>
      </c>
      <c r="H85" s="16" t="e">
        <f>E85/#REF!</f>
        <v>#REF!</v>
      </c>
      <c r="I85" s="16" t="e">
        <f>E85/#REF!</f>
        <v>#REF!</v>
      </c>
      <c r="J85" s="15">
        <f>E85/C85</f>
        <v>0.0813349214164992</v>
      </c>
      <c r="K85" s="16">
        <f>E85/D85</f>
        <v>0.0813349214164992</v>
      </c>
    </row>
    <row r="86" spans="1:11" ht="12.75" customHeight="1" hidden="1">
      <c r="A86" s="65" t="s">
        <v>42</v>
      </c>
      <c r="B86" s="62"/>
      <c r="C86" s="6">
        <v>4916.6</v>
      </c>
      <c r="D86" s="6">
        <v>4916.6</v>
      </c>
      <c r="E86" s="6">
        <v>409.7</v>
      </c>
      <c r="F86" s="6"/>
      <c r="G86" s="68"/>
      <c r="H86" s="69"/>
      <c r="I86" s="69"/>
      <c r="J86" s="69">
        <f>E86/C86</f>
        <v>0.08332994345686043</v>
      </c>
      <c r="K86" s="69">
        <f>E86/D86</f>
        <v>0.08332994345686043</v>
      </c>
    </row>
    <row r="87" spans="1:11" ht="12.75">
      <c r="A87" s="65" t="s">
        <v>43</v>
      </c>
      <c r="B87" s="62"/>
      <c r="C87" s="6">
        <v>2987</v>
      </c>
      <c r="D87" s="6">
        <v>2987</v>
      </c>
      <c r="E87" s="6">
        <v>248.9</v>
      </c>
      <c r="F87" s="6"/>
      <c r="G87" s="68"/>
      <c r="H87" s="69"/>
      <c r="I87" s="69"/>
      <c r="J87" s="69">
        <f>E87/C87</f>
        <v>0.08332775359892869</v>
      </c>
      <c r="K87" s="69">
        <f>E87/D87</f>
        <v>0.08332775359892869</v>
      </c>
    </row>
    <row r="88" spans="1:11" ht="12.75">
      <c r="A88" s="65" t="s">
        <v>44</v>
      </c>
      <c r="B88" s="62"/>
      <c r="C88" s="6">
        <v>4105.9</v>
      </c>
      <c r="D88" s="6">
        <v>4105.9</v>
      </c>
      <c r="E88" s="6">
        <v>342.2</v>
      </c>
      <c r="F88" s="6"/>
      <c r="G88" s="68"/>
      <c r="H88" s="69"/>
      <c r="I88" s="69"/>
      <c r="J88" s="69">
        <f>E88/C88</f>
        <v>0.08334348133174213</v>
      </c>
      <c r="K88" s="69">
        <f>E88/D88</f>
        <v>0.08334348133174213</v>
      </c>
    </row>
    <row r="89" spans="1:11" ht="12.75">
      <c r="A89" s="65" t="s">
        <v>45</v>
      </c>
      <c r="B89" s="62"/>
      <c r="C89" s="6">
        <v>2332.6</v>
      </c>
      <c r="D89" s="6">
        <v>2332.6</v>
      </c>
      <c r="E89" s="6">
        <v>194.4</v>
      </c>
      <c r="F89" s="6"/>
      <c r="G89" s="68"/>
      <c r="H89" s="69"/>
      <c r="I89" s="69"/>
      <c r="J89" s="69">
        <f>E89/C89</f>
        <v>0.08334047843607992</v>
      </c>
      <c r="K89" s="69">
        <f>E89/D89</f>
        <v>0.08334047843607992</v>
      </c>
    </row>
    <row r="90" spans="1:11" ht="12.75">
      <c r="A90" s="65" t="s">
        <v>46</v>
      </c>
      <c r="B90" s="62"/>
      <c r="C90" s="6">
        <v>3319.8</v>
      </c>
      <c r="D90" s="6">
        <v>3319.8</v>
      </c>
      <c r="E90" s="6">
        <v>276.7</v>
      </c>
      <c r="F90" s="6"/>
      <c r="G90" s="68"/>
      <c r="H90" s="69"/>
      <c r="I90" s="69"/>
      <c r="J90" s="69">
        <f>E90/C90</f>
        <v>0.08334839448159527</v>
      </c>
      <c r="K90" s="69">
        <f>E90/D90</f>
        <v>0.08334839448159527</v>
      </c>
    </row>
    <row r="91" spans="1:11" ht="12.75">
      <c r="A91" s="65" t="s">
        <v>47</v>
      </c>
      <c r="B91" s="62"/>
      <c r="C91" s="6">
        <v>3677.2</v>
      </c>
      <c r="D91" s="6">
        <v>3677.2</v>
      </c>
      <c r="E91" s="6">
        <v>306.4</v>
      </c>
      <c r="F91" s="6"/>
      <c r="G91" s="68"/>
      <c r="H91" s="69"/>
      <c r="I91" s="69"/>
      <c r="J91" s="69">
        <f>E91/C91</f>
        <v>0.08332426846513652</v>
      </c>
      <c r="K91" s="69">
        <f>E91/D91</f>
        <v>0.08332426846513652</v>
      </c>
    </row>
    <row r="92" spans="1:11" ht="12.75">
      <c r="A92" s="65" t="s">
        <v>48</v>
      </c>
      <c r="B92" s="62"/>
      <c r="C92" s="6">
        <v>3745.7</v>
      </c>
      <c r="D92" s="6">
        <v>3745.7</v>
      </c>
      <c r="E92" s="6">
        <v>312.2</v>
      </c>
      <c r="F92" s="6"/>
      <c r="G92" s="68"/>
      <c r="H92" s="69"/>
      <c r="I92" s="69"/>
      <c r="J92" s="69">
        <f>E92/C92</f>
        <v>0.08334890674640254</v>
      </c>
      <c r="K92" s="69">
        <f>E92/D92</f>
        <v>0.08334890674640254</v>
      </c>
    </row>
    <row r="93" spans="1:11" ht="12.75">
      <c r="A93" s="65" t="s">
        <v>49</v>
      </c>
      <c r="B93" s="62"/>
      <c r="C93" s="6">
        <v>4250.8</v>
      </c>
      <c r="D93" s="6">
        <v>4250.8</v>
      </c>
      <c r="E93" s="6">
        <v>354.2</v>
      </c>
      <c r="F93" s="6"/>
      <c r="G93" s="68"/>
      <c r="H93" s="69"/>
      <c r="I93" s="69"/>
      <c r="J93" s="69">
        <f>E93/C93</f>
        <v>0.08332549167215582</v>
      </c>
      <c r="K93" s="69">
        <f>E93/D93</f>
        <v>0.08332549167215582</v>
      </c>
    </row>
    <row r="94" spans="1:11" ht="12.75">
      <c r="A94" s="79" t="s">
        <v>50</v>
      </c>
      <c r="B94" s="62"/>
      <c r="C94" s="6">
        <v>721.6</v>
      </c>
      <c r="D94" s="6">
        <v>721.6</v>
      </c>
      <c r="E94" s="6"/>
      <c r="F94" s="67"/>
      <c r="G94" s="68"/>
      <c r="H94" s="69"/>
      <c r="I94" s="69"/>
      <c r="J94" s="69">
        <f>E94/C94</f>
        <v>0</v>
      </c>
      <c r="K94" s="69">
        <f>E94/D94</f>
        <v>0</v>
      </c>
    </row>
    <row r="95" spans="1:11" ht="110.25">
      <c r="A95" s="19" t="s">
        <v>106</v>
      </c>
      <c r="B95" s="1" t="s">
        <v>54</v>
      </c>
      <c r="C95" s="4">
        <f>C96+C97+C98+C99+C100+C101+C102+C103+C104</f>
        <v>1052.5</v>
      </c>
      <c r="D95" s="4">
        <f>D96+D97+D98+D99+D100+D101+D102+D103+D104</f>
        <v>1052.5</v>
      </c>
      <c r="E95" s="4">
        <f>E96+E97+E98+E99+E100+E101+E102+E103+E104</f>
        <v>264.29999999999995</v>
      </c>
      <c r="F95" s="4">
        <f>F96+F97+F98+F99+F100+F101+F102+F103+F104</f>
        <v>0</v>
      </c>
      <c r="G95" s="5">
        <f>E95/C95</f>
        <v>0.25111638954869353</v>
      </c>
      <c r="H95" s="5" t="e">
        <f>E95/#REF!</f>
        <v>#REF!</v>
      </c>
      <c r="I95" s="5" t="e">
        <f>E95/#REF!</f>
        <v>#REF!</v>
      </c>
      <c r="J95" s="15">
        <f>E95/C95</f>
        <v>0.25111638954869353</v>
      </c>
      <c r="K95" s="16">
        <f>E95/D95</f>
        <v>0.25111638954869353</v>
      </c>
    </row>
    <row r="96" spans="1:11" ht="12.75">
      <c r="A96" s="65" t="s">
        <v>42</v>
      </c>
      <c r="B96" s="62"/>
      <c r="C96" s="6">
        <v>81</v>
      </c>
      <c r="D96" s="6">
        <v>81</v>
      </c>
      <c r="E96" s="6">
        <v>20.3</v>
      </c>
      <c r="F96" s="67"/>
      <c r="G96" s="68"/>
      <c r="H96" s="68"/>
      <c r="I96" s="68"/>
      <c r="J96" s="69">
        <f>E96/C96</f>
        <v>0.2506172839506173</v>
      </c>
      <c r="K96" s="69">
        <f>E96/D96</f>
        <v>0.2506172839506173</v>
      </c>
    </row>
    <row r="97" spans="1:11" ht="12.75">
      <c r="A97" s="65" t="s">
        <v>43</v>
      </c>
      <c r="B97" s="62"/>
      <c r="C97" s="6">
        <v>81</v>
      </c>
      <c r="D97" s="6">
        <v>81</v>
      </c>
      <c r="E97" s="6">
        <v>20.2</v>
      </c>
      <c r="F97" s="67"/>
      <c r="G97" s="68"/>
      <c r="H97" s="68"/>
      <c r="I97" s="68"/>
      <c r="J97" s="69">
        <f>E97/C97</f>
        <v>0.2493827160493827</v>
      </c>
      <c r="K97" s="69">
        <f>E97/D97</f>
        <v>0.2493827160493827</v>
      </c>
    </row>
    <row r="98" spans="1:11" ht="12.75">
      <c r="A98" s="65" t="s">
        <v>44</v>
      </c>
      <c r="B98" s="62"/>
      <c r="C98" s="6">
        <v>81</v>
      </c>
      <c r="D98" s="6">
        <v>81</v>
      </c>
      <c r="E98" s="6">
        <v>20.3</v>
      </c>
      <c r="F98" s="67"/>
      <c r="G98" s="68"/>
      <c r="H98" s="68"/>
      <c r="I98" s="68"/>
      <c r="J98" s="69">
        <f>E98/C98</f>
        <v>0.2506172839506173</v>
      </c>
      <c r="K98" s="69">
        <f>E98/D98</f>
        <v>0.2506172839506173</v>
      </c>
    </row>
    <row r="99" spans="1:11" ht="12.75">
      <c r="A99" s="65" t="s">
        <v>45</v>
      </c>
      <c r="B99" s="62"/>
      <c r="C99" s="6">
        <v>81</v>
      </c>
      <c r="D99" s="6">
        <v>81</v>
      </c>
      <c r="E99" s="6">
        <v>20.3</v>
      </c>
      <c r="F99" s="67"/>
      <c r="G99" s="68"/>
      <c r="H99" s="68"/>
      <c r="I99" s="68"/>
      <c r="J99" s="69">
        <f>E99/C99</f>
        <v>0.2506172839506173</v>
      </c>
      <c r="K99" s="69">
        <f>E99/D99</f>
        <v>0.2506172839506173</v>
      </c>
    </row>
    <row r="100" spans="1:11" ht="12.75">
      <c r="A100" s="65" t="s">
        <v>46</v>
      </c>
      <c r="B100" s="62"/>
      <c r="C100" s="6">
        <v>81</v>
      </c>
      <c r="D100" s="6">
        <v>81</v>
      </c>
      <c r="E100" s="6">
        <v>20.2</v>
      </c>
      <c r="F100" s="67"/>
      <c r="G100" s="68"/>
      <c r="H100" s="68"/>
      <c r="I100" s="68"/>
      <c r="J100" s="69">
        <f>E100/C100</f>
        <v>0.2493827160493827</v>
      </c>
      <c r="K100" s="69">
        <f>E100/D100</f>
        <v>0.2493827160493827</v>
      </c>
    </row>
    <row r="101" spans="1:11" ht="12.75">
      <c r="A101" s="65" t="s">
        <v>47</v>
      </c>
      <c r="B101" s="62"/>
      <c r="C101" s="6">
        <v>81</v>
      </c>
      <c r="D101" s="6">
        <v>81</v>
      </c>
      <c r="E101" s="6">
        <v>20.3</v>
      </c>
      <c r="F101" s="67"/>
      <c r="G101" s="68"/>
      <c r="H101" s="68"/>
      <c r="I101" s="68"/>
      <c r="J101" s="69">
        <f>E101/C101</f>
        <v>0.2506172839506173</v>
      </c>
      <c r="K101" s="69">
        <f>E101/D101</f>
        <v>0.2506172839506173</v>
      </c>
    </row>
    <row r="102" spans="1:11" ht="12.75">
      <c r="A102" s="65" t="s">
        <v>48</v>
      </c>
      <c r="B102" s="62"/>
      <c r="C102" s="6">
        <v>81</v>
      </c>
      <c r="D102" s="6">
        <v>81</v>
      </c>
      <c r="E102" s="6">
        <v>20.2</v>
      </c>
      <c r="F102" s="67"/>
      <c r="G102" s="68"/>
      <c r="H102" s="68"/>
      <c r="I102" s="68"/>
      <c r="J102" s="69">
        <f>E102/C102</f>
        <v>0.2493827160493827</v>
      </c>
      <c r="K102" s="69">
        <f>E102/D102</f>
        <v>0.2493827160493827</v>
      </c>
    </row>
    <row r="103" spans="1:253" ht="12.75">
      <c r="A103" s="65" t="s">
        <v>49</v>
      </c>
      <c r="B103" s="62"/>
      <c r="C103" s="6">
        <v>81</v>
      </c>
      <c r="D103" s="6">
        <v>81</v>
      </c>
      <c r="E103" s="6">
        <v>20.2</v>
      </c>
      <c r="F103" s="67"/>
      <c r="G103" s="68"/>
      <c r="H103" s="68"/>
      <c r="I103" s="68"/>
      <c r="J103" s="69">
        <f>E103/C103</f>
        <v>0.2493827160493827</v>
      </c>
      <c r="K103" s="69">
        <f>E103/D103</f>
        <v>0.2493827160493827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2.75">
      <c r="A104" s="65" t="s">
        <v>50</v>
      </c>
      <c r="B104" s="62"/>
      <c r="C104" s="29">
        <v>404.5</v>
      </c>
      <c r="D104" s="29">
        <v>404.5</v>
      </c>
      <c r="E104" s="29">
        <v>102.3</v>
      </c>
      <c r="F104" s="67"/>
      <c r="G104" s="68"/>
      <c r="H104" s="5"/>
      <c r="I104" s="5"/>
      <c r="J104" s="69">
        <f>E104/C104</f>
        <v>0.2529048207663782</v>
      </c>
      <c r="K104" s="69">
        <f>E104/D104</f>
        <v>0.2529048207663782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26.25">
      <c r="A105" s="19" t="s">
        <v>107</v>
      </c>
      <c r="B105" s="27" t="s">
        <v>78</v>
      </c>
      <c r="C105" s="4">
        <f>C106+C107+C108+C109+C110+C111+C112+C113+C114</f>
        <v>2890</v>
      </c>
      <c r="D105" s="4">
        <f>D106+D107+D108+D109+D110+D111+D112+D113+D114</f>
        <v>9875.9</v>
      </c>
      <c r="E105" s="12">
        <f>E106+E107+E108+E109+E110+E111+E112+E113+E114</f>
        <v>323.7</v>
      </c>
      <c r="F105" s="12">
        <f>F106+F107+F108+F109+F110+F111+F112+F113+F114</f>
        <v>0</v>
      </c>
      <c r="G105" s="5">
        <f>E105/C105</f>
        <v>0.1120069204152249</v>
      </c>
      <c r="H105" s="16"/>
      <c r="I105" s="16"/>
      <c r="J105" s="15">
        <f>E105/C105</f>
        <v>0.1120069204152249</v>
      </c>
      <c r="K105" s="16">
        <f>E105/D105</f>
        <v>0.03277675958646807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2.75">
      <c r="A106" s="65" t="s">
        <v>42</v>
      </c>
      <c r="B106" s="71"/>
      <c r="C106" s="71"/>
      <c r="D106" s="72"/>
      <c r="E106" s="70"/>
      <c r="F106" s="70"/>
      <c r="G106" s="68"/>
      <c r="H106" s="5"/>
      <c r="I106" s="5"/>
      <c r="J106" s="69"/>
      <c r="K106" s="6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2.75">
      <c r="A107" s="65" t="s">
        <v>43</v>
      </c>
      <c r="B107" s="71"/>
      <c r="C107" s="71">
        <v>160.7</v>
      </c>
      <c r="D107" s="72">
        <v>160.7</v>
      </c>
      <c r="E107" s="70"/>
      <c r="F107" s="70"/>
      <c r="G107" s="68"/>
      <c r="H107" s="5"/>
      <c r="I107" s="5"/>
      <c r="J107" s="69"/>
      <c r="K107" s="6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2.75">
      <c r="A108" s="65" t="s">
        <v>44</v>
      </c>
      <c r="B108" s="71"/>
      <c r="C108" s="72"/>
      <c r="D108" s="72"/>
      <c r="E108" s="70"/>
      <c r="F108" s="70"/>
      <c r="G108" s="68"/>
      <c r="H108" s="5"/>
      <c r="I108" s="5"/>
      <c r="J108" s="69"/>
      <c r="K108" s="6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2.75">
      <c r="A109" s="65" t="s">
        <v>45</v>
      </c>
      <c r="B109" s="71"/>
      <c r="C109" s="71"/>
      <c r="D109" s="72"/>
      <c r="E109" s="70"/>
      <c r="F109" s="70"/>
      <c r="G109" s="68"/>
      <c r="H109" s="5"/>
      <c r="I109" s="5"/>
      <c r="J109" s="69"/>
      <c r="K109" s="6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2.75">
      <c r="A110" s="65" t="s">
        <v>46</v>
      </c>
      <c r="B110" s="71"/>
      <c r="C110" s="71">
        <v>1091.3</v>
      </c>
      <c r="D110" s="72">
        <v>1091.3</v>
      </c>
      <c r="E110" s="70"/>
      <c r="F110" s="70"/>
      <c r="G110" s="68"/>
      <c r="H110" s="30"/>
      <c r="I110" s="30"/>
      <c r="J110" s="69">
        <f>E110/C110</f>
        <v>0</v>
      </c>
      <c r="K110" s="69">
        <f>E110/D110</f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2.75">
      <c r="A111" s="65" t="s">
        <v>47</v>
      </c>
      <c r="B111" s="71"/>
      <c r="C111" s="71">
        <v>1076.3</v>
      </c>
      <c r="D111" s="72">
        <v>1076.3</v>
      </c>
      <c r="E111" s="70">
        <v>89.7</v>
      </c>
      <c r="F111" s="70"/>
      <c r="G111" s="68"/>
      <c r="H111" s="5"/>
      <c r="I111" s="5"/>
      <c r="J111" s="69">
        <f>E111/C111</f>
        <v>0.08334107590820404</v>
      </c>
      <c r="K111" s="69">
        <f>E111/D111</f>
        <v>0.08334107590820404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2.75">
      <c r="A112" s="65" t="s">
        <v>48</v>
      </c>
      <c r="B112" s="71"/>
      <c r="C112" s="71"/>
      <c r="D112" s="72"/>
      <c r="E112" s="70"/>
      <c r="F112" s="70"/>
      <c r="G112" s="68"/>
      <c r="H112" s="5"/>
      <c r="I112" s="5"/>
      <c r="J112" s="69"/>
      <c r="K112" s="6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2.75">
      <c r="A113" s="65" t="s">
        <v>49</v>
      </c>
      <c r="B113" s="71"/>
      <c r="C113" s="71">
        <v>561.7</v>
      </c>
      <c r="D113" s="72">
        <v>561.7</v>
      </c>
      <c r="E113" s="70">
        <v>234</v>
      </c>
      <c r="F113" s="70"/>
      <c r="G113" s="68"/>
      <c r="H113" s="5"/>
      <c r="I113" s="5"/>
      <c r="J113" s="69">
        <f>E113/C113</f>
        <v>0.4165924870927541</v>
      </c>
      <c r="K113" s="69">
        <f>E113/D113</f>
        <v>0.4165924870927541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2.75">
      <c r="A114" s="65" t="s">
        <v>50</v>
      </c>
      <c r="B114" s="71"/>
      <c r="C114" s="71"/>
      <c r="D114" s="72">
        <v>6985.9</v>
      </c>
      <c r="E114" s="70"/>
      <c r="F114" s="67"/>
      <c r="G114" s="68"/>
      <c r="H114" s="5"/>
      <c r="I114" s="5"/>
      <c r="J114" s="69"/>
      <c r="K114" s="6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2.75">
      <c r="A115" s="123"/>
      <c r="B115" s="71"/>
      <c r="C115" s="71"/>
      <c r="D115" s="72"/>
      <c r="E115" s="70"/>
      <c r="F115" s="67"/>
      <c r="G115" s="68"/>
      <c r="H115" s="5"/>
      <c r="I115" s="5"/>
      <c r="J115" s="69"/>
      <c r="K115" s="6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2.75">
      <c r="A116" s="111" t="s">
        <v>55</v>
      </c>
      <c r="B116" s="112"/>
      <c r="C116" s="12">
        <f>C117+C118+C119+C120+C121+C122+C123+C124+C125</f>
        <v>33999.700000000004</v>
      </c>
      <c r="D116" s="12">
        <f>D117+D118+D119+D120+D121+D122+D123+D124+D125</f>
        <v>40985.600000000006</v>
      </c>
      <c r="E116" s="12">
        <f>E117+E118+E119+E120+E121+E122+E123+E124+E125</f>
        <v>3032.7000000000003</v>
      </c>
      <c r="F116" s="12">
        <f>F117+F118+F119+F120+F121+F122+F123+F124+F125</f>
        <v>0</v>
      </c>
      <c r="G116" s="30">
        <f>E116/C116</f>
        <v>0.08919784586334585</v>
      </c>
      <c r="H116" s="5" t="e">
        <f>E116/#REF!</f>
        <v>#REF!</v>
      </c>
      <c r="I116" s="5" t="e">
        <f>E116/#REF!</f>
        <v>#REF!</v>
      </c>
      <c r="J116" s="15">
        <f>E116/C116</f>
        <v>0.08919784586334585</v>
      </c>
      <c r="K116" s="16">
        <f>E116/D116</f>
        <v>0.07399428091817614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2.75">
      <c r="A117" s="20" t="s">
        <v>42</v>
      </c>
      <c r="B117" s="21"/>
      <c r="C117" s="4">
        <f>C96+C86+C106</f>
        <v>4997.6</v>
      </c>
      <c r="D117" s="4">
        <f>D96+D86+D106</f>
        <v>4997.6</v>
      </c>
      <c r="E117" s="4">
        <f>E96+E86+E106</f>
        <v>430</v>
      </c>
      <c r="F117" s="4">
        <f>F96+F86+F106</f>
        <v>0</v>
      </c>
      <c r="G117" s="30">
        <f>E117/C117</f>
        <v>0.08604129982391548</v>
      </c>
      <c r="H117" s="5" t="e">
        <f>E117/#REF!</f>
        <v>#REF!</v>
      </c>
      <c r="I117" s="5" t="e">
        <f>E117/#REF!</f>
        <v>#REF!</v>
      </c>
      <c r="J117" s="15">
        <f>E117/C117</f>
        <v>0.08604129982391548</v>
      </c>
      <c r="K117" s="16">
        <f>E117/D117</f>
        <v>0.08604129982391548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2.75">
      <c r="A118" s="20" t="s">
        <v>43</v>
      </c>
      <c r="B118" s="11"/>
      <c r="C118" s="4">
        <f>C97+C87+C107</f>
        <v>3228.7</v>
      </c>
      <c r="D118" s="4">
        <f>D97+D87+D107</f>
        <v>3228.7</v>
      </c>
      <c r="E118" s="4">
        <f>E97+E87+E107</f>
        <v>269.1</v>
      </c>
      <c r="F118" s="4">
        <f>F97+F87+F107</f>
        <v>0</v>
      </c>
      <c r="G118" s="30">
        <f>E118/C118</f>
        <v>0.08334623842413356</v>
      </c>
      <c r="H118" s="5" t="e">
        <f>E118/#REF!</f>
        <v>#REF!</v>
      </c>
      <c r="I118" s="5" t="e">
        <f>E118/#REF!</f>
        <v>#REF!</v>
      </c>
      <c r="J118" s="15">
        <f>E118/C118</f>
        <v>0.08334623842413356</v>
      </c>
      <c r="K118" s="16">
        <f>E118/D118</f>
        <v>0.08334623842413356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2.75">
      <c r="A119" s="20" t="s">
        <v>44</v>
      </c>
      <c r="B119" s="11"/>
      <c r="C119" s="4">
        <f>C98+C88+C108</f>
        <v>4186.9</v>
      </c>
      <c r="D119" s="4">
        <f>D98+D88+D108</f>
        <v>4186.9</v>
      </c>
      <c r="E119" s="4">
        <f>E98+E88+E108</f>
        <v>362.5</v>
      </c>
      <c r="F119" s="4">
        <f>F98+F88+F108</f>
        <v>0</v>
      </c>
      <c r="G119" s="30">
        <f>E119/C119</f>
        <v>0.08657956960997397</v>
      </c>
      <c r="H119" s="5" t="e">
        <f>E119/#REF!</f>
        <v>#REF!</v>
      </c>
      <c r="I119" s="5" t="e">
        <f>E119/#REF!</f>
        <v>#REF!</v>
      </c>
      <c r="J119" s="15">
        <f>E119/C119</f>
        <v>0.08657956960997397</v>
      </c>
      <c r="K119" s="16">
        <f>E119/D119</f>
        <v>0.08657956960997397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2.75">
      <c r="A120" s="20" t="s">
        <v>45</v>
      </c>
      <c r="B120" s="21"/>
      <c r="C120" s="4">
        <f>C99+C89+C109</f>
        <v>2413.6</v>
      </c>
      <c r="D120" s="4">
        <f>D99+D89+D109</f>
        <v>2413.6</v>
      </c>
      <c r="E120" s="4">
        <f>E99+E89+E109</f>
        <v>214.70000000000002</v>
      </c>
      <c r="F120" s="4">
        <f>F99+F89+F109</f>
        <v>0</v>
      </c>
      <c r="G120" s="30">
        <f>E120/C120</f>
        <v>0.0889542591978787</v>
      </c>
      <c r="H120" s="5" t="e">
        <f>E120/#REF!</f>
        <v>#REF!</v>
      </c>
      <c r="I120" s="5" t="e">
        <f>E120/#REF!</f>
        <v>#REF!</v>
      </c>
      <c r="J120" s="15">
        <f>E120/C120</f>
        <v>0.0889542591978787</v>
      </c>
      <c r="K120" s="16">
        <f>E120/D120</f>
        <v>0.0889542591978787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2.75">
      <c r="A121" s="20" t="s">
        <v>46</v>
      </c>
      <c r="B121" s="11"/>
      <c r="C121" s="4">
        <f>C100+C90+C110</f>
        <v>4492.1</v>
      </c>
      <c r="D121" s="4">
        <f>D100+D90+D110</f>
        <v>4492.1</v>
      </c>
      <c r="E121" s="4">
        <f>E100+E90+E110</f>
        <v>296.9</v>
      </c>
      <c r="F121" s="4">
        <f>F100+F90+F110</f>
        <v>0</v>
      </c>
      <c r="G121" s="30">
        <f>E121/C121</f>
        <v>0.06609380913158655</v>
      </c>
      <c r="H121" s="5" t="e">
        <f>E121/#REF!</f>
        <v>#REF!</v>
      </c>
      <c r="I121" s="5" t="e">
        <f>E121/#REF!</f>
        <v>#REF!</v>
      </c>
      <c r="J121" s="15">
        <f>E121/C121</f>
        <v>0.06609380913158655</v>
      </c>
      <c r="K121" s="16">
        <f>E121/D121</f>
        <v>0.06609380913158655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2.75">
      <c r="A122" s="20" t="s">
        <v>47</v>
      </c>
      <c r="B122" s="11"/>
      <c r="C122" s="4">
        <f>C101+C91+C111</f>
        <v>4834.5</v>
      </c>
      <c r="D122" s="4">
        <f>D101+D91+D111</f>
        <v>4834.5</v>
      </c>
      <c r="E122" s="4">
        <f>E101+E91+E111</f>
        <v>416.4</v>
      </c>
      <c r="F122" s="4">
        <f>F101+F91+F111</f>
        <v>0</v>
      </c>
      <c r="G122" s="30">
        <f>E122/C122</f>
        <v>0.08613093391250387</v>
      </c>
      <c r="H122" s="5" t="e">
        <f>E122/#REF!</f>
        <v>#REF!</v>
      </c>
      <c r="I122" s="5" t="e">
        <f>E122/#REF!</f>
        <v>#REF!</v>
      </c>
      <c r="J122" s="15">
        <f>E122/C122</f>
        <v>0.08613093391250387</v>
      </c>
      <c r="K122" s="16">
        <f>E122/D122</f>
        <v>0.08613093391250387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2.75">
      <c r="A123" s="20" t="s">
        <v>48</v>
      </c>
      <c r="B123" s="11"/>
      <c r="C123" s="4">
        <f>C102+C92+C112</f>
        <v>3826.7</v>
      </c>
      <c r="D123" s="4">
        <f>D102+D92+D112</f>
        <v>3826.7</v>
      </c>
      <c r="E123" s="4">
        <f>E102+E92+E112</f>
        <v>332.4</v>
      </c>
      <c r="F123" s="4">
        <f>F102+F92+F112</f>
        <v>0</v>
      </c>
      <c r="G123" s="30">
        <f>E123/C123</f>
        <v>0.08686335484882536</v>
      </c>
      <c r="H123" s="5" t="e">
        <f>E123/#REF!</f>
        <v>#REF!</v>
      </c>
      <c r="I123" s="5" t="e">
        <f>E123/#REF!</f>
        <v>#REF!</v>
      </c>
      <c r="J123" s="15">
        <f>E123/C123</f>
        <v>0.08686335484882536</v>
      </c>
      <c r="K123" s="16">
        <f>E123/D123</f>
        <v>0.08686335484882536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11" ht="12.75">
      <c r="A124" s="20" t="s">
        <v>49</v>
      </c>
      <c r="B124" s="11"/>
      <c r="C124" s="4">
        <f>C103+C93+C113</f>
        <v>4893.5</v>
      </c>
      <c r="D124" s="4">
        <f>D103+D93+D113</f>
        <v>4893.5</v>
      </c>
      <c r="E124" s="4">
        <f>E103+E93+E113</f>
        <v>608.4</v>
      </c>
      <c r="F124" s="4">
        <f>F103+F93+F113</f>
        <v>0</v>
      </c>
      <c r="G124" s="30">
        <f>E124/C124</f>
        <v>0.12432819045672831</v>
      </c>
      <c r="H124" s="5" t="e">
        <f>E124/#REF!</f>
        <v>#REF!</v>
      </c>
      <c r="I124" s="5" t="e">
        <f>E124/#REF!</f>
        <v>#REF!</v>
      </c>
      <c r="J124" s="15">
        <f>E124/C124</f>
        <v>0.12432819045672831</v>
      </c>
      <c r="K124" s="16">
        <f>E124/D124</f>
        <v>0.12432819045672831</v>
      </c>
    </row>
    <row r="125" spans="1:11" ht="12.75">
      <c r="A125" s="20" t="s">
        <v>50</v>
      </c>
      <c r="B125" s="11"/>
      <c r="C125" s="4">
        <f>C104+C94+C114</f>
        <v>1126.1</v>
      </c>
      <c r="D125" s="4">
        <f>D104+D94+D114</f>
        <v>8112</v>
      </c>
      <c r="E125" s="4">
        <f>E104+E94+E114</f>
        <v>102.3</v>
      </c>
      <c r="F125" s="4">
        <f>F104+F94+F114</f>
        <v>0</v>
      </c>
      <c r="G125" s="4">
        <f>G104+G94+G114</f>
        <v>0</v>
      </c>
      <c r="H125" s="4">
        <f>H104+H94+H114</f>
        <v>0</v>
      </c>
      <c r="I125" s="4">
        <f>I104+I94+I114</f>
        <v>0</v>
      </c>
      <c r="J125" s="15">
        <f>E125/C125</f>
        <v>0.09084450759257615</v>
      </c>
      <c r="K125" s="16">
        <f>E125/D125</f>
        <v>0.012610946745562129</v>
      </c>
    </row>
    <row r="126" spans="1:11" ht="16.5">
      <c r="A126" s="113" t="s">
        <v>35</v>
      </c>
      <c r="B126" s="114"/>
      <c r="C126" s="17">
        <f>C116+C75</f>
        <v>86343.9</v>
      </c>
      <c r="D126" s="17">
        <f>D116+D75</f>
        <v>93329.8</v>
      </c>
      <c r="E126" s="17">
        <f>E116+E75</f>
        <v>5316.3</v>
      </c>
      <c r="F126" s="80">
        <f>F116+F75</f>
        <v>0</v>
      </c>
      <c r="G126" s="18">
        <f>E126/C126</f>
        <v>0.0615712285407539</v>
      </c>
      <c r="H126" s="18" t="e">
        <f>E126/#REF!</f>
        <v>#REF!</v>
      </c>
      <c r="I126" s="18" t="e">
        <f>E126/#REF!</f>
        <v>#REF!</v>
      </c>
      <c r="J126" s="82">
        <f>E126/C126</f>
        <v>0.0615712285407539</v>
      </c>
      <c r="K126" s="51">
        <f>E126/D126</f>
        <v>0.056962513580871274</v>
      </c>
    </row>
    <row r="127" spans="1:11" ht="15">
      <c r="A127" s="22" t="s">
        <v>42</v>
      </c>
      <c r="B127" s="23"/>
      <c r="C127" s="24">
        <f>C76+C117</f>
        <v>8863.5</v>
      </c>
      <c r="D127" s="24">
        <f>D76+D117</f>
        <v>8863.5</v>
      </c>
      <c r="E127" s="24">
        <f>E76+E117</f>
        <v>583.8</v>
      </c>
      <c r="F127" s="81">
        <f>F76+F117</f>
        <v>0</v>
      </c>
      <c r="G127" s="50">
        <f>E127/C127</f>
        <v>0.06586562870198003</v>
      </c>
      <c r="H127" s="50" t="e">
        <f>E127/#REF!</f>
        <v>#REF!</v>
      </c>
      <c r="I127" s="50" t="e">
        <f>E127/#REF!</f>
        <v>#REF!</v>
      </c>
      <c r="J127" s="89">
        <f>E127/C127</f>
        <v>0.06586562870198003</v>
      </c>
      <c r="K127" s="90">
        <f>E127/D127</f>
        <v>0.06586562870198003</v>
      </c>
    </row>
    <row r="128" spans="1:11" ht="15">
      <c r="A128" s="22" t="s">
        <v>43</v>
      </c>
      <c r="B128" s="23"/>
      <c r="C128" s="24">
        <f>C77+C118</f>
        <v>4983.6</v>
      </c>
      <c r="D128" s="24">
        <f>D77+D118</f>
        <v>4983.6</v>
      </c>
      <c r="E128" s="24">
        <f>E77+E118</f>
        <v>339.5</v>
      </c>
      <c r="F128" s="81">
        <f>F77+F118</f>
        <v>0</v>
      </c>
      <c r="G128" s="50">
        <f>E128/C128</f>
        <v>0.0681234448992696</v>
      </c>
      <c r="H128" s="50" t="e">
        <f>E128/#REF!</f>
        <v>#REF!</v>
      </c>
      <c r="I128" s="50" t="e">
        <f>E128/#REF!</f>
        <v>#REF!</v>
      </c>
      <c r="J128" s="89">
        <f>E128/C128</f>
        <v>0.0681234448992696</v>
      </c>
      <c r="K128" s="90">
        <f>E128/D128</f>
        <v>0.0681234448992696</v>
      </c>
    </row>
    <row r="129" spans="1:11" ht="15">
      <c r="A129" s="22" t="s">
        <v>44</v>
      </c>
      <c r="B129" s="23"/>
      <c r="C129" s="24">
        <f>C78+C119</f>
        <v>8248.4</v>
      </c>
      <c r="D129" s="24">
        <f>D78+D119</f>
        <v>8248.4</v>
      </c>
      <c r="E129" s="24">
        <f>E78+E119</f>
        <v>480.8</v>
      </c>
      <c r="F129" s="81">
        <f>F78+F119</f>
        <v>0</v>
      </c>
      <c r="G129" s="50">
        <f>E129/C129</f>
        <v>0.058290092624024056</v>
      </c>
      <c r="H129" s="50" t="e">
        <f>E129/#REF!</f>
        <v>#REF!</v>
      </c>
      <c r="I129" s="50" t="e">
        <f>E129/#REF!</f>
        <v>#REF!</v>
      </c>
      <c r="J129" s="89">
        <f>E129/C129</f>
        <v>0.058290092624024056</v>
      </c>
      <c r="K129" s="90">
        <f>E129/D129</f>
        <v>0.058290092624024056</v>
      </c>
    </row>
    <row r="130" spans="1:11" ht="15">
      <c r="A130" s="22" t="s">
        <v>45</v>
      </c>
      <c r="B130" s="23"/>
      <c r="C130" s="24">
        <f>C79+C120</f>
        <v>6782.200000000001</v>
      </c>
      <c r="D130" s="24">
        <f>D79+D120</f>
        <v>6782.200000000001</v>
      </c>
      <c r="E130" s="24">
        <f>E79+E120</f>
        <v>371.4</v>
      </c>
      <c r="F130" s="81">
        <f>F79+F120</f>
        <v>0</v>
      </c>
      <c r="G130" s="50">
        <f>E130/C130</f>
        <v>0.05476099200849281</v>
      </c>
      <c r="H130" s="50" t="e">
        <f>E130/#REF!</f>
        <v>#REF!</v>
      </c>
      <c r="I130" s="50" t="e">
        <f>E130/#REF!</f>
        <v>#REF!</v>
      </c>
      <c r="J130" s="89">
        <f>E130/C130</f>
        <v>0.05476099200849281</v>
      </c>
      <c r="K130" s="90">
        <f>E130/D130</f>
        <v>0.05476099200849281</v>
      </c>
    </row>
    <row r="131" spans="1:11" ht="15">
      <c r="A131" s="22" t="s">
        <v>46</v>
      </c>
      <c r="B131" s="23"/>
      <c r="C131" s="24">
        <f>C80+C121</f>
        <v>6248.800000000001</v>
      </c>
      <c r="D131" s="24">
        <f>D80+D121</f>
        <v>6248.800000000001</v>
      </c>
      <c r="E131" s="24">
        <f>E80+E121</f>
        <v>391.5</v>
      </c>
      <c r="F131" s="81">
        <f>F80+F121</f>
        <v>0</v>
      </c>
      <c r="G131" s="50">
        <f>E131/C131</f>
        <v>0.0626520291896044</v>
      </c>
      <c r="H131" s="50" t="e">
        <f>E131/#REF!</f>
        <v>#REF!</v>
      </c>
      <c r="I131" s="50" t="e">
        <f>E131/#REF!</f>
        <v>#REF!</v>
      </c>
      <c r="J131" s="89">
        <f>E131/C131</f>
        <v>0.0626520291896044</v>
      </c>
      <c r="K131" s="90">
        <f>E131/D131</f>
        <v>0.0626520291896044</v>
      </c>
    </row>
    <row r="132" spans="1:11" ht="15">
      <c r="A132" s="22" t="s">
        <v>47</v>
      </c>
      <c r="B132" s="23"/>
      <c r="C132" s="24">
        <f>C81+C122</f>
        <v>9260.5</v>
      </c>
      <c r="D132" s="24">
        <f>D81+D122</f>
        <v>9260.5</v>
      </c>
      <c r="E132" s="24">
        <f>E81+E122</f>
        <v>665.7</v>
      </c>
      <c r="F132" s="81">
        <f>F81+F122</f>
        <v>0</v>
      </c>
      <c r="G132" s="50">
        <f>E132/C132</f>
        <v>0.07188596728038443</v>
      </c>
      <c r="H132" s="50" t="e">
        <f>E132/#REF!</f>
        <v>#REF!</v>
      </c>
      <c r="I132" s="50" t="e">
        <f>E132/#REF!</f>
        <v>#REF!</v>
      </c>
      <c r="J132" s="89">
        <f>E132/C132</f>
        <v>0.07188596728038443</v>
      </c>
      <c r="K132" s="90">
        <f>E132/D132</f>
        <v>0.07188596728038443</v>
      </c>
    </row>
    <row r="133" spans="1:11" ht="15">
      <c r="A133" s="22" t="s">
        <v>48</v>
      </c>
      <c r="B133" s="23"/>
      <c r="C133" s="24">
        <f>C82+C123</f>
        <v>6062.5</v>
      </c>
      <c r="D133" s="24">
        <f>D82+D123</f>
        <v>6062.5</v>
      </c>
      <c r="E133" s="24">
        <f>E82+E123</f>
        <v>478.09999999999997</v>
      </c>
      <c r="F133" s="81">
        <f>F82+F123</f>
        <v>0</v>
      </c>
      <c r="G133" s="50">
        <f>E133/C133</f>
        <v>0.07886185567010309</v>
      </c>
      <c r="H133" s="50" t="e">
        <f>E133/#REF!</f>
        <v>#REF!</v>
      </c>
      <c r="I133" s="50" t="e">
        <f>E133/#REF!</f>
        <v>#REF!</v>
      </c>
      <c r="J133" s="89">
        <f>E133/C133</f>
        <v>0.07886185567010309</v>
      </c>
      <c r="K133" s="90">
        <f>E133/D133</f>
        <v>0.07886185567010309</v>
      </c>
    </row>
    <row r="134" spans="1:11" ht="15">
      <c r="A134" s="22" t="s">
        <v>49</v>
      </c>
      <c r="B134" s="23"/>
      <c r="C134" s="24">
        <f>C83+C124</f>
        <v>8071</v>
      </c>
      <c r="D134" s="24">
        <f>D83+D124</f>
        <v>8071</v>
      </c>
      <c r="E134" s="24">
        <f>E83+E124</f>
        <v>759.2</v>
      </c>
      <c r="F134" s="81">
        <f>F83+F124</f>
        <v>0</v>
      </c>
      <c r="G134" s="50">
        <f>E134/C134</f>
        <v>0.09406517160203197</v>
      </c>
      <c r="H134" s="50" t="e">
        <f>E134/#REF!</f>
        <v>#REF!</v>
      </c>
      <c r="I134" s="50" t="e">
        <f>E134/#REF!</f>
        <v>#REF!</v>
      </c>
      <c r="J134" s="89">
        <f>E134/C134</f>
        <v>0.09406517160203197</v>
      </c>
      <c r="K134" s="90">
        <f>E134/D134</f>
        <v>0.09406517160203197</v>
      </c>
    </row>
    <row r="135" spans="1:11" ht="15">
      <c r="A135" s="25" t="s">
        <v>50</v>
      </c>
      <c r="B135" s="23"/>
      <c r="C135" s="24">
        <f>C84+C125</f>
        <v>27823.399999999998</v>
      </c>
      <c r="D135" s="24">
        <f>D84+D125</f>
        <v>34809.3</v>
      </c>
      <c r="E135" s="24">
        <f>E84+E125</f>
        <v>1246.3</v>
      </c>
      <c r="F135" s="24">
        <f>F84+F125</f>
        <v>0</v>
      </c>
      <c r="G135" s="50">
        <f>E135/C135</f>
        <v>0.04479323159642603</v>
      </c>
      <c r="H135" s="50" t="e">
        <f>E135/#REF!</f>
        <v>#REF!</v>
      </c>
      <c r="I135" s="50" t="e">
        <f>E135/#REF!</f>
        <v>#REF!</v>
      </c>
      <c r="J135" s="89">
        <f>E135/C135</f>
        <v>0.04479323159642603</v>
      </c>
      <c r="K135" s="90">
        <f>E135/D135</f>
        <v>0.035803650173947765</v>
      </c>
    </row>
    <row r="136" spans="8:11" ht="12.75">
      <c r="H136" s="73"/>
      <c r="I136" s="73"/>
      <c r="J136" s="73"/>
      <c r="K136" s="73"/>
    </row>
    <row r="137" spans="8:11" ht="12.75">
      <c r="H137" s="73"/>
      <c r="I137" s="73"/>
      <c r="J137" s="73"/>
      <c r="K137" s="73"/>
    </row>
    <row r="138" spans="8:11" ht="12.75">
      <c r="H138" s="73"/>
      <c r="I138" s="73"/>
      <c r="J138" s="73"/>
      <c r="K138" s="73"/>
    </row>
    <row r="139" spans="8:11" ht="12.75">
      <c r="H139" s="73"/>
      <c r="I139" s="73"/>
      <c r="J139" s="73"/>
      <c r="K139" s="73"/>
    </row>
    <row r="140" spans="8:11" ht="12.75">
      <c r="H140" s="73"/>
      <c r="I140" s="73"/>
      <c r="J140" s="73"/>
      <c r="K140" s="73"/>
    </row>
    <row r="141" spans="8:11" ht="12.75">
      <c r="H141" s="73"/>
      <c r="I141" s="73"/>
      <c r="J141" s="73"/>
      <c r="K141" s="73"/>
    </row>
    <row r="142" spans="8:11" ht="12.75">
      <c r="H142" s="73"/>
      <c r="I142" s="73"/>
      <c r="J142" s="73"/>
      <c r="K142" s="73"/>
    </row>
    <row r="143" spans="8:11" ht="12.75">
      <c r="H143" s="73"/>
      <c r="I143" s="73"/>
      <c r="J143" s="73"/>
      <c r="K143" s="73"/>
    </row>
    <row r="144" spans="8:11" ht="12.75">
      <c r="H144" s="73"/>
      <c r="I144" s="73"/>
      <c r="J144" s="73"/>
      <c r="K144" s="73"/>
    </row>
    <row r="145" spans="8:11" ht="12.75">
      <c r="H145" s="73"/>
      <c r="I145" s="73"/>
      <c r="J145" s="73"/>
      <c r="K145" s="73"/>
    </row>
    <row r="146" spans="8:11" ht="12.75">
      <c r="H146" s="73"/>
      <c r="I146" s="73"/>
      <c r="J146" s="73"/>
      <c r="K146" s="73"/>
    </row>
    <row r="147" spans="8:11" ht="12.75">
      <c r="H147" s="73"/>
      <c r="I147" s="73"/>
      <c r="J147" s="73"/>
      <c r="K147" s="73"/>
    </row>
    <row r="148" spans="8:11" ht="12.75">
      <c r="H148" s="73"/>
      <c r="I148" s="73"/>
      <c r="J148" s="73"/>
      <c r="K148" s="73"/>
    </row>
    <row r="149" spans="8:11" ht="12.75">
      <c r="H149" s="73"/>
      <c r="I149" s="73"/>
      <c r="J149" s="73"/>
      <c r="K149" s="73"/>
    </row>
    <row r="150" spans="8:11" ht="12.75">
      <c r="H150" s="73"/>
      <c r="I150" s="73"/>
      <c r="J150" s="73"/>
      <c r="K150" s="73"/>
    </row>
    <row r="151" spans="8:11" ht="12.75">
      <c r="H151" s="73"/>
      <c r="I151" s="73"/>
      <c r="J151" s="73"/>
      <c r="K151" s="73"/>
    </row>
    <row r="152" spans="8:11" ht="12.75">
      <c r="H152" s="73"/>
      <c r="I152" s="73"/>
      <c r="J152" s="73"/>
      <c r="K152" s="73"/>
    </row>
    <row r="153" spans="8:11" ht="12.75">
      <c r="H153" s="73"/>
      <c r="I153" s="73"/>
      <c r="J153" s="73"/>
      <c r="K153" s="73"/>
    </row>
    <row r="154" spans="8:11" ht="12.75">
      <c r="H154" s="73"/>
      <c r="I154" s="73"/>
      <c r="J154" s="73"/>
      <c r="K154" s="73"/>
    </row>
    <row r="155" spans="8:11" ht="12.75">
      <c r="H155" s="73"/>
      <c r="I155" s="73"/>
      <c r="J155" s="73"/>
      <c r="K155" s="73"/>
    </row>
    <row r="156" spans="8:11" ht="12.75">
      <c r="H156" s="73"/>
      <c r="I156" s="73"/>
      <c r="J156" s="73"/>
      <c r="K156" s="73"/>
    </row>
    <row r="157" spans="8:11" ht="12.75">
      <c r="H157" s="73"/>
      <c r="I157" s="73"/>
      <c r="J157" s="73"/>
      <c r="K157" s="73"/>
    </row>
    <row r="158" spans="8:11" ht="12.75">
      <c r="H158" s="73"/>
      <c r="I158" s="73"/>
      <c r="J158" s="73"/>
      <c r="K158" s="73"/>
    </row>
    <row r="159" spans="8:11" ht="12.75">
      <c r="H159" s="73"/>
      <c r="I159" s="73"/>
      <c r="J159" s="73"/>
      <c r="K159" s="73"/>
    </row>
    <row r="160" spans="8:11" ht="12.75">
      <c r="H160" s="73"/>
      <c r="I160" s="73"/>
      <c r="J160" s="73"/>
      <c r="K160" s="73"/>
    </row>
    <row r="161" spans="8:11" ht="12.75">
      <c r="H161" s="73"/>
      <c r="I161" s="73"/>
      <c r="J161" s="73"/>
      <c r="K161" s="73"/>
    </row>
    <row r="162" spans="8:11" ht="12.75">
      <c r="H162" s="73"/>
      <c r="I162" s="73"/>
      <c r="J162" s="73"/>
      <c r="K162" s="73"/>
    </row>
    <row r="163" spans="8:11" ht="12.75">
      <c r="H163" s="73"/>
      <c r="I163" s="73"/>
      <c r="J163" s="73"/>
      <c r="K163" s="73"/>
    </row>
    <row r="164" spans="8:11" ht="12.75">
      <c r="H164" s="73"/>
      <c r="I164" s="73"/>
      <c r="J164" s="73"/>
      <c r="K164" s="73"/>
    </row>
    <row r="165" spans="8:11" ht="12.75">
      <c r="H165" s="73"/>
      <c r="I165" s="73"/>
      <c r="J165" s="73"/>
      <c r="K165" s="73"/>
    </row>
    <row r="166" spans="8:11" ht="12.75">
      <c r="H166" s="73"/>
      <c r="I166" s="73"/>
      <c r="J166" s="73"/>
      <c r="K166" s="73"/>
    </row>
    <row r="167" spans="8:11" ht="12.75">
      <c r="H167" s="73"/>
      <c r="I167" s="73"/>
      <c r="J167" s="73"/>
      <c r="K167" s="73"/>
    </row>
    <row r="168" spans="8:11" ht="12.75">
      <c r="H168" s="73"/>
      <c r="I168" s="73"/>
      <c r="J168" s="73"/>
      <c r="K168" s="73"/>
    </row>
    <row r="169" spans="8:11" ht="12.75">
      <c r="H169" s="73"/>
      <c r="I169" s="73"/>
      <c r="J169" s="73"/>
      <c r="K169" s="73"/>
    </row>
    <row r="170" spans="8:11" ht="12.75">
      <c r="H170" s="73"/>
      <c r="I170" s="73"/>
      <c r="J170" s="73"/>
      <c r="K170" s="73"/>
    </row>
    <row r="171" spans="8:11" ht="12.75">
      <c r="H171" s="73"/>
      <c r="I171" s="73"/>
      <c r="J171" s="73"/>
      <c r="K171" s="73"/>
    </row>
    <row r="172" spans="8:11" ht="12.75">
      <c r="H172" s="73"/>
      <c r="I172" s="73"/>
      <c r="J172" s="73"/>
      <c r="K172" s="73"/>
    </row>
    <row r="173" spans="8:11" ht="12.75">
      <c r="H173" s="73"/>
      <c r="I173" s="73"/>
      <c r="J173" s="73"/>
      <c r="K173" s="73"/>
    </row>
    <row r="174" spans="8:11" ht="12.75">
      <c r="H174" s="73"/>
      <c r="I174" s="73"/>
      <c r="J174" s="73"/>
      <c r="K174" s="73"/>
    </row>
    <row r="175" spans="8:11" ht="12.75">
      <c r="H175" s="73"/>
      <c r="I175" s="73"/>
      <c r="J175" s="73"/>
      <c r="K175" s="73"/>
    </row>
    <row r="176" spans="8:11" ht="12.75">
      <c r="H176" s="73"/>
      <c r="I176" s="73"/>
      <c r="J176" s="73"/>
      <c r="K176" s="73"/>
    </row>
    <row r="177" spans="8:11" ht="12.75">
      <c r="H177" s="73"/>
      <c r="I177" s="73"/>
      <c r="J177" s="73"/>
      <c r="K177" s="73"/>
    </row>
    <row r="178" spans="8:11" ht="12.75">
      <c r="H178" s="73"/>
      <c r="I178" s="73"/>
      <c r="J178" s="73"/>
      <c r="K178" s="73"/>
    </row>
    <row r="179" spans="8:11" ht="12.75">
      <c r="H179" s="73"/>
      <c r="I179" s="73"/>
      <c r="J179" s="73"/>
      <c r="K179" s="73"/>
    </row>
    <row r="180" spans="8:11" ht="12.75">
      <c r="H180" s="73"/>
      <c r="I180" s="73"/>
      <c r="J180" s="73"/>
      <c r="K180" s="73"/>
    </row>
    <row r="181" spans="8:11" ht="12.75">
      <c r="H181" s="73"/>
      <c r="I181" s="73"/>
      <c r="J181" s="73"/>
      <c r="K181" s="73"/>
    </row>
    <row r="182" spans="8:11" ht="12.75">
      <c r="H182" s="73"/>
      <c r="I182" s="73"/>
      <c r="J182" s="73"/>
      <c r="K182" s="73"/>
    </row>
    <row r="183" spans="8:11" ht="12.75">
      <c r="H183" s="73"/>
      <c r="I183" s="73"/>
      <c r="J183" s="73"/>
      <c r="K183" s="73"/>
    </row>
    <row r="184" spans="8:11" ht="12.75">
      <c r="H184" s="73"/>
      <c r="I184" s="73"/>
      <c r="J184" s="73"/>
      <c r="K184" s="73"/>
    </row>
    <row r="185" spans="8:11" ht="12.75">
      <c r="H185" s="73"/>
      <c r="I185" s="73"/>
      <c r="J185" s="73"/>
      <c r="K185" s="73"/>
    </row>
    <row r="186" spans="8:11" ht="12.75">
      <c r="H186" s="73"/>
      <c r="I186" s="73"/>
      <c r="J186" s="73"/>
      <c r="K186" s="73"/>
    </row>
    <row r="187" spans="8:11" ht="12.75">
      <c r="H187" s="73"/>
      <c r="I187" s="73"/>
      <c r="J187" s="73"/>
      <c r="K187" s="73"/>
    </row>
    <row r="188" spans="8:11" ht="12.75">
      <c r="H188" s="73"/>
      <c r="I188" s="73"/>
      <c r="J188" s="73"/>
      <c r="K188" s="73"/>
    </row>
    <row r="189" spans="8:11" ht="12.75">
      <c r="H189" s="73"/>
      <c r="I189" s="73"/>
      <c r="J189" s="73"/>
      <c r="K189" s="73"/>
    </row>
    <row r="190" spans="8:11" ht="12.75">
      <c r="H190" s="73"/>
      <c r="I190" s="73"/>
      <c r="J190" s="73"/>
      <c r="K190" s="73"/>
    </row>
    <row r="191" spans="8:11" ht="12.75">
      <c r="H191" s="73"/>
      <c r="I191" s="73"/>
      <c r="J191" s="73"/>
      <c r="K191" s="73"/>
    </row>
    <row r="192" spans="8:11" ht="12.75">
      <c r="H192" s="73"/>
      <c r="I192" s="73"/>
      <c r="J192" s="73"/>
      <c r="K192" s="73"/>
    </row>
    <row r="193" spans="8:11" ht="12.75">
      <c r="H193" s="73"/>
      <c r="I193" s="73"/>
      <c r="J193" s="73"/>
      <c r="K193" s="73"/>
    </row>
    <row r="194" spans="8:11" ht="12.75">
      <c r="H194" s="73"/>
      <c r="I194" s="73"/>
      <c r="J194" s="73"/>
      <c r="K194" s="73"/>
    </row>
    <row r="195" spans="8:11" ht="12.75">
      <c r="H195" s="73"/>
      <c r="I195" s="73"/>
      <c r="J195" s="73"/>
      <c r="K195" s="73"/>
    </row>
    <row r="196" spans="8:11" ht="12.75">
      <c r="H196" s="73"/>
      <c r="I196" s="73"/>
      <c r="J196" s="73"/>
      <c r="K196" s="73"/>
    </row>
    <row r="197" spans="8:11" ht="12.75">
      <c r="H197" s="73"/>
      <c r="I197" s="73"/>
      <c r="J197" s="73"/>
      <c r="K197" s="73"/>
    </row>
    <row r="198" spans="8:11" ht="12.75">
      <c r="H198" s="73"/>
      <c r="I198" s="73"/>
      <c r="J198" s="73"/>
      <c r="K198" s="73"/>
    </row>
    <row r="199" spans="8:11" ht="12.75">
      <c r="H199" s="73"/>
      <c r="I199" s="73"/>
      <c r="J199" s="73"/>
      <c r="K199" s="73"/>
    </row>
    <row r="200" spans="8:11" ht="12.75">
      <c r="H200" s="73"/>
      <c r="I200" s="73"/>
      <c r="J200" s="73"/>
      <c r="K200" s="73"/>
    </row>
    <row r="201" spans="8:11" ht="12.75">
      <c r="H201" s="73"/>
      <c r="I201" s="73"/>
      <c r="J201" s="73"/>
      <c r="K201" s="73"/>
    </row>
    <row r="202" spans="8:11" ht="12.75">
      <c r="H202" s="73"/>
      <c r="I202" s="73"/>
      <c r="J202" s="73"/>
      <c r="K202" s="73"/>
    </row>
    <row r="203" spans="8:11" ht="12.75">
      <c r="H203" s="73"/>
      <c r="I203" s="73"/>
      <c r="J203" s="73"/>
      <c r="K203" s="73"/>
    </row>
    <row r="204" spans="8:11" ht="12.75">
      <c r="H204" s="73"/>
      <c r="I204" s="73"/>
      <c r="J204" s="73"/>
      <c r="K204" s="73"/>
    </row>
    <row r="205" spans="8:11" ht="12.75">
      <c r="H205" s="73"/>
      <c r="I205" s="73"/>
      <c r="J205" s="73"/>
      <c r="K205" s="73"/>
    </row>
    <row r="206" spans="8:11" ht="12.75">
      <c r="H206" s="73"/>
      <c r="I206" s="73"/>
      <c r="J206" s="73"/>
      <c r="K206" s="73"/>
    </row>
    <row r="207" spans="8:11" ht="12.75">
      <c r="H207" s="73"/>
      <c r="I207" s="73"/>
      <c r="J207" s="73"/>
      <c r="K207" s="73"/>
    </row>
    <row r="208" spans="8:11" ht="12.75">
      <c r="H208" s="73"/>
      <c r="I208" s="73"/>
      <c r="J208" s="73"/>
      <c r="K208" s="73"/>
    </row>
    <row r="209" spans="8:11" ht="12.75">
      <c r="H209" s="73"/>
      <c r="I209" s="73"/>
      <c r="J209" s="73"/>
      <c r="K209" s="73"/>
    </row>
    <row r="210" spans="8:11" ht="12.75">
      <c r="H210" s="73"/>
      <c r="I210" s="73"/>
      <c r="J210" s="73"/>
      <c r="K210" s="73"/>
    </row>
    <row r="211" spans="8:11" ht="12.75">
      <c r="H211" s="73"/>
      <c r="I211" s="73"/>
      <c r="J211" s="73"/>
      <c r="K211" s="73"/>
    </row>
    <row r="212" spans="8:11" ht="12.75">
      <c r="H212" s="73"/>
      <c r="I212" s="73"/>
      <c r="J212" s="73"/>
      <c r="K212" s="73"/>
    </row>
    <row r="213" spans="8:11" ht="12.75">
      <c r="H213" s="73"/>
      <c r="I213" s="73"/>
      <c r="J213" s="73"/>
      <c r="K213" s="73"/>
    </row>
    <row r="214" spans="8:11" ht="12.75">
      <c r="H214" s="73"/>
      <c r="I214" s="73"/>
      <c r="J214" s="73"/>
      <c r="K214" s="73"/>
    </row>
    <row r="215" spans="8:11" ht="12.75">
      <c r="H215" s="73"/>
      <c r="I215" s="73"/>
      <c r="J215" s="73"/>
      <c r="K215" s="73"/>
    </row>
    <row r="216" spans="8:11" ht="12.75">
      <c r="H216" s="73"/>
      <c r="I216" s="73"/>
      <c r="J216" s="73"/>
      <c r="K216" s="73"/>
    </row>
    <row r="217" spans="8:11" ht="12.75">
      <c r="H217" s="73"/>
      <c r="I217" s="73"/>
      <c r="J217" s="73"/>
      <c r="K217" s="73"/>
    </row>
    <row r="218" spans="8:11" ht="12.75">
      <c r="H218" s="73"/>
      <c r="I218" s="73"/>
      <c r="J218" s="73"/>
      <c r="K218" s="73"/>
    </row>
    <row r="219" spans="8:11" ht="12.75">
      <c r="H219" s="73"/>
      <c r="I219" s="73"/>
      <c r="J219" s="73"/>
      <c r="K219" s="73"/>
    </row>
    <row r="220" spans="8:11" ht="12.75">
      <c r="H220" s="73"/>
      <c r="I220" s="73"/>
      <c r="J220" s="73"/>
      <c r="K220" s="73"/>
    </row>
    <row r="221" spans="8:11" ht="12.75">
      <c r="H221" s="73"/>
      <c r="I221" s="73"/>
      <c r="J221" s="73"/>
      <c r="K221" s="73"/>
    </row>
    <row r="222" spans="8:11" ht="12.75">
      <c r="H222" s="73"/>
      <c r="I222" s="73"/>
      <c r="J222" s="73"/>
      <c r="K222" s="73"/>
    </row>
    <row r="223" spans="8:11" ht="12.75">
      <c r="H223" s="73"/>
      <c r="I223" s="73"/>
      <c r="J223" s="73"/>
      <c r="K223" s="73"/>
    </row>
    <row r="224" spans="8:11" ht="12.75">
      <c r="H224" s="73"/>
      <c r="I224" s="73"/>
      <c r="J224" s="73"/>
      <c r="K224" s="73"/>
    </row>
    <row r="225" spans="8:11" ht="12.75">
      <c r="H225" s="73"/>
      <c r="I225" s="73"/>
      <c r="J225" s="73"/>
      <c r="K225" s="73"/>
    </row>
    <row r="226" spans="8:11" ht="12.75">
      <c r="H226" s="73"/>
      <c r="I226" s="73"/>
      <c r="J226" s="73"/>
      <c r="K226" s="73"/>
    </row>
    <row r="227" spans="8:11" ht="12.75">
      <c r="H227" s="73"/>
      <c r="I227" s="73"/>
      <c r="J227" s="73"/>
      <c r="K227" s="73"/>
    </row>
    <row r="228" spans="8:11" ht="12.75">
      <c r="H228" s="73"/>
      <c r="I228" s="73"/>
      <c r="J228" s="73"/>
      <c r="K228" s="73"/>
    </row>
    <row r="229" spans="8:11" ht="12.75">
      <c r="H229" s="73"/>
      <c r="I229" s="73"/>
      <c r="J229" s="73"/>
      <c r="K229" s="73"/>
    </row>
    <row r="230" spans="8:11" ht="12.75">
      <c r="H230" s="73"/>
      <c r="I230" s="73"/>
      <c r="J230" s="73"/>
      <c r="K230" s="73"/>
    </row>
    <row r="231" spans="8:11" ht="12.75">
      <c r="H231" s="73"/>
      <c r="I231" s="73"/>
      <c r="J231" s="73"/>
      <c r="K231" s="73"/>
    </row>
    <row r="232" spans="8:11" ht="12.75">
      <c r="H232" s="73"/>
      <c r="I232" s="73"/>
      <c r="J232" s="73"/>
      <c r="K232" s="73"/>
    </row>
    <row r="233" spans="8:11" ht="12.75">
      <c r="H233" s="73"/>
      <c r="I233" s="73"/>
      <c r="J233" s="73"/>
      <c r="K233" s="73"/>
    </row>
    <row r="234" spans="8:11" ht="12.75">
      <c r="H234" s="73"/>
      <c r="I234" s="73"/>
      <c r="J234" s="73"/>
      <c r="K234" s="73"/>
    </row>
    <row r="235" spans="8:11" ht="12.75">
      <c r="H235" s="73"/>
      <c r="I235" s="73"/>
      <c r="J235" s="73"/>
      <c r="K235" s="73"/>
    </row>
    <row r="236" spans="8:11" ht="12.75">
      <c r="H236" s="73"/>
      <c r="I236" s="73"/>
      <c r="J236" s="73"/>
      <c r="K236" s="73"/>
    </row>
    <row r="237" spans="8:11" ht="12.75">
      <c r="H237" s="73"/>
      <c r="I237" s="73"/>
      <c r="J237" s="73"/>
      <c r="K237" s="73"/>
    </row>
    <row r="238" spans="8:11" ht="12.75">
      <c r="H238" s="73"/>
      <c r="I238" s="73"/>
      <c r="J238" s="73"/>
      <c r="K238" s="73"/>
    </row>
    <row r="239" spans="8:11" ht="12.75">
      <c r="H239" s="73"/>
      <c r="I239" s="73"/>
      <c r="J239" s="73"/>
      <c r="K239" s="73"/>
    </row>
    <row r="240" spans="8:11" ht="12.75">
      <c r="H240" s="73"/>
      <c r="I240" s="73"/>
      <c r="J240" s="73"/>
      <c r="K240" s="73"/>
    </row>
    <row r="241" spans="8:11" ht="12.75">
      <c r="H241" s="73"/>
      <c r="I241" s="73"/>
      <c r="J241" s="73"/>
      <c r="K241" s="73"/>
    </row>
    <row r="242" spans="8:11" ht="12.75">
      <c r="H242" s="73"/>
      <c r="I242" s="73"/>
      <c r="J242" s="73"/>
      <c r="K242" s="73"/>
    </row>
    <row r="243" spans="8:11" ht="12.75">
      <c r="H243" s="73"/>
      <c r="I243" s="73"/>
      <c r="J243" s="73"/>
      <c r="K243" s="73"/>
    </row>
    <row r="244" spans="8:11" ht="12.75">
      <c r="H244" s="73"/>
      <c r="I244" s="73"/>
      <c r="J244" s="73"/>
      <c r="K244" s="73"/>
    </row>
    <row r="245" spans="8:11" ht="12.75">
      <c r="H245" s="73"/>
      <c r="I245" s="73"/>
      <c r="J245" s="73"/>
      <c r="K245" s="73"/>
    </row>
    <row r="246" spans="8:11" ht="12.75">
      <c r="H246" s="73"/>
      <c r="I246" s="73"/>
      <c r="J246" s="73"/>
      <c r="K246" s="73"/>
    </row>
    <row r="247" spans="8:11" ht="12.75">
      <c r="H247" s="73"/>
      <c r="I247" s="73"/>
      <c r="J247" s="73"/>
      <c r="K247" s="73"/>
    </row>
    <row r="248" spans="8:11" ht="12.75">
      <c r="H248" s="73"/>
      <c r="I248" s="73"/>
      <c r="J248" s="73"/>
      <c r="K248" s="73"/>
    </row>
    <row r="249" spans="8:11" ht="12.75">
      <c r="H249" s="73"/>
      <c r="I249" s="73"/>
      <c r="J249" s="73"/>
      <c r="K249" s="73"/>
    </row>
    <row r="250" spans="8:11" ht="12.75">
      <c r="H250" s="73"/>
      <c r="I250" s="73"/>
      <c r="J250" s="73"/>
      <c r="K250" s="73"/>
    </row>
    <row r="251" spans="8:11" ht="12.75">
      <c r="H251" s="73"/>
      <c r="I251" s="73"/>
      <c r="J251" s="73"/>
      <c r="K251" s="73"/>
    </row>
    <row r="252" spans="8:11" ht="12.75">
      <c r="H252" s="73"/>
      <c r="I252" s="73"/>
      <c r="J252" s="73"/>
      <c r="K252" s="73"/>
    </row>
    <row r="253" spans="8:11" ht="12.75">
      <c r="H253" s="73"/>
      <c r="I253" s="73"/>
      <c r="J253" s="73"/>
      <c r="K253" s="73"/>
    </row>
    <row r="254" spans="8:11" ht="12.75">
      <c r="H254" s="73"/>
      <c r="I254" s="73"/>
      <c r="J254" s="73"/>
      <c r="K254" s="73"/>
    </row>
    <row r="255" spans="8:11" ht="12.75">
      <c r="H255" s="73"/>
      <c r="I255" s="73"/>
      <c r="J255" s="73"/>
      <c r="K255" s="73"/>
    </row>
    <row r="256" spans="8:11" ht="12.75">
      <c r="H256" s="73"/>
      <c r="I256" s="73"/>
      <c r="J256" s="73"/>
      <c r="K256" s="73"/>
    </row>
    <row r="257" spans="8:11" ht="12.75">
      <c r="H257" s="73"/>
      <c r="I257" s="73"/>
      <c r="J257" s="73"/>
      <c r="K257" s="73"/>
    </row>
    <row r="258" spans="8:11" ht="12.75">
      <c r="H258" s="73"/>
      <c r="I258" s="73"/>
      <c r="J258" s="73"/>
      <c r="K258" s="73"/>
    </row>
    <row r="259" spans="8:11" ht="12.75">
      <c r="H259" s="73"/>
      <c r="I259" s="73"/>
      <c r="J259" s="73"/>
      <c r="K259" s="73"/>
    </row>
    <row r="260" spans="8:11" ht="12.75">
      <c r="H260" s="73"/>
      <c r="I260" s="73"/>
      <c r="J260" s="73"/>
      <c r="K260" s="73"/>
    </row>
    <row r="261" spans="8:11" ht="12.75">
      <c r="H261" s="73"/>
      <c r="I261" s="73"/>
      <c r="J261" s="73"/>
      <c r="K261" s="73"/>
    </row>
    <row r="262" spans="8:11" ht="12.75">
      <c r="H262" s="73"/>
      <c r="I262" s="73"/>
      <c r="J262" s="73"/>
      <c r="K262" s="73"/>
    </row>
    <row r="263" spans="8:11" ht="12.75">
      <c r="H263" s="73"/>
      <c r="I263" s="73"/>
      <c r="J263" s="73"/>
      <c r="K263" s="73"/>
    </row>
    <row r="264" spans="8:11" ht="12.75">
      <c r="H264" s="73"/>
      <c r="I264" s="73"/>
      <c r="J264" s="73"/>
      <c r="K264" s="73"/>
    </row>
    <row r="265" spans="8:11" ht="12.75">
      <c r="H265" s="73"/>
      <c r="I265" s="73"/>
      <c r="J265" s="73"/>
      <c r="K265" s="73"/>
    </row>
    <row r="266" spans="8:11" ht="12.75">
      <c r="H266" s="73"/>
      <c r="I266" s="73"/>
      <c r="J266" s="73"/>
      <c r="K266" s="73"/>
    </row>
    <row r="267" spans="8:11" ht="12.75">
      <c r="H267" s="73"/>
      <c r="I267" s="73"/>
      <c r="J267" s="73"/>
      <c r="K267" s="73"/>
    </row>
    <row r="268" spans="8:11" ht="12.75">
      <c r="H268" s="73"/>
      <c r="I268" s="73"/>
      <c r="J268" s="73"/>
      <c r="K268" s="73"/>
    </row>
    <row r="269" spans="8:11" ht="12.75">
      <c r="H269" s="73"/>
      <c r="I269" s="73"/>
      <c r="J269" s="73"/>
      <c r="K269" s="73"/>
    </row>
    <row r="270" spans="8:11" ht="12.75">
      <c r="H270" s="73"/>
      <c r="I270" s="73"/>
      <c r="J270" s="73"/>
      <c r="K270" s="73"/>
    </row>
    <row r="271" spans="8:11" ht="12.75">
      <c r="H271" s="73"/>
      <c r="I271" s="73"/>
      <c r="J271" s="73"/>
      <c r="K271" s="73"/>
    </row>
    <row r="272" spans="8:11" ht="12.75">
      <c r="H272" s="73"/>
      <c r="I272" s="73"/>
      <c r="J272" s="73"/>
      <c r="K272" s="73"/>
    </row>
    <row r="273" spans="8:11" ht="12.75">
      <c r="H273" s="73"/>
      <c r="I273" s="73"/>
      <c r="J273" s="73"/>
      <c r="K273" s="73"/>
    </row>
    <row r="274" spans="8:11" ht="12.75">
      <c r="H274" s="73"/>
      <c r="I274" s="73"/>
      <c r="J274" s="73"/>
      <c r="K274" s="73"/>
    </row>
    <row r="275" spans="8:11" ht="12.75">
      <c r="H275" s="73"/>
      <c r="I275" s="73"/>
      <c r="J275" s="73"/>
      <c r="K275" s="73"/>
    </row>
    <row r="276" spans="8:11" ht="12.75">
      <c r="H276" s="73"/>
      <c r="I276" s="73"/>
      <c r="J276" s="73"/>
      <c r="K276" s="73"/>
    </row>
    <row r="277" spans="8:11" ht="12.75">
      <c r="H277" s="73"/>
      <c r="I277" s="73"/>
      <c r="J277" s="73"/>
      <c r="K277" s="73"/>
    </row>
    <row r="278" spans="8:11" ht="12.75">
      <c r="H278" s="73"/>
      <c r="I278" s="73"/>
      <c r="J278" s="73"/>
      <c r="K278" s="73"/>
    </row>
    <row r="279" spans="8:11" ht="12.75">
      <c r="H279" s="73"/>
      <c r="I279" s="73"/>
      <c r="J279" s="73"/>
      <c r="K279" s="73"/>
    </row>
    <row r="280" spans="8:11" ht="12.75">
      <c r="H280" s="73"/>
      <c r="I280" s="73"/>
      <c r="J280" s="73"/>
      <c r="K280" s="73"/>
    </row>
    <row r="281" spans="8:11" ht="12.75">
      <c r="H281" s="73"/>
      <c r="I281" s="73"/>
      <c r="J281" s="73"/>
      <c r="K281" s="73"/>
    </row>
    <row r="282" spans="8:11" ht="12.75">
      <c r="H282" s="73"/>
      <c r="I282" s="73"/>
      <c r="J282" s="73"/>
      <c r="K282" s="73"/>
    </row>
    <row r="283" spans="8:11" ht="12.75">
      <c r="H283" s="73"/>
      <c r="I283" s="73"/>
      <c r="J283" s="73"/>
      <c r="K283" s="73"/>
    </row>
    <row r="284" spans="8:11" ht="12.75">
      <c r="H284" s="73"/>
      <c r="I284" s="73"/>
      <c r="J284" s="73"/>
      <c r="K284" s="73"/>
    </row>
    <row r="285" spans="8:11" ht="12.75">
      <c r="H285" s="73"/>
      <c r="I285" s="73"/>
      <c r="J285" s="73"/>
      <c r="K285" s="73"/>
    </row>
    <row r="286" spans="8:11" ht="12.75">
      <c r="H286" s="73"/>
      <c r="I286" s="73"/>
      <c r="J286" s="73"/>
      <c r="K286" s="73"/>
    </row>
    <row r="287" spans="8:11" ht="12.75">
      <c r="H287" s="73"/>
      <c r="I287" s="73"/>
      <c r="J287" s="73"/>
      <c r="K287" s="73"/>
    </row>
    <row r="288" spans="8:11" ht="12.75">
      <c r="H288" s="73"/>
      <c r="I288" s="73"/>
      <c r="J288" s="73"/>
      <c r="K288" s="73"/>
    </row>
    <row r="289" spans="8:11" ht="12.75">
      <c r="H289" s="73"/>
      <c r="I289" s="73"/>
      <c r="J289" s="73"/>
      <c r="K289" s="73"/>
    </row>
    <row r="290" spans="8:11" ht="12.75">
      <c r="H290" s="73"/>
      <c r="I290" s="73"/>
      <c r="J290" s="73"/>
      <c r="K290" s="73"/>
    </row>
    <row r="291" spans="8:11" ht="12.75">
      <c r="H291" s="73"/>
      <c r="I291" s="73"/>
      <c r="J291" s="73"/>
      <c r="K291" s="73"/>
    </row>
    <row r="292" spans="8:11" ht="12.75">
      <c r="H292" s="73"/>
      <c r="I292" s="73"/>
      <c r="J292" s="73"/>
      <c r="K292" s="73"/>
    </row>
    <row r="293" spans="8:11" ht="12.75">
      <c r="H293" s="73"/>
      <c r="I293" s="73"/>
      <c r="J293" s="73"/>
      <c r="K293" s="73"/>
    </row>
    <row r="294" spans="8:11" ht="12.75">
      <c r="H294" s="73"/>
      <c r="I294" s="73"/>
      <c r="J294" s="73"/>
      <c r="K294" s="73"/>
    </row>
    <row r="295" spans="8:11" ht="12.75">
      <c r="H295" s="73"/>
      <c r="I295" s="73"/>
      <c r="J295" s="73"/>
      <c r="K295" s="73"/>
    </row>
    <row r="296" spans="8:11" ht="12.75">
      <c r="H296" s="73"/>
      <c r="I296" s="73"/>
      <c r="J296" s="73"/>
      <c r="K296" s="73"/>
    </row>
    <row r="297" spans="8:11" ht="12.75">
      <c r="H297" s="73"/>
      <c r="I297" s="73"/>
      <c r="J297" s="73"/>
      <c r="K297" s="73"/>
    </row>
    <row r="298" spans="8:11" ht="12.75">
      <c r="H298" s="73"/>
      <c r="I298" s="73"/>
      <c r="J298" s="73"/>
      <c r="K298" s="73"/>
    </row>
    <row r="299" spans="8:11" ht="12.75">
      <c r="H299" s="73"/>
      <c r="I299" s="73"/>
      <c r="J299" s="73"/>
      <c r="K299" s="73"/>
    </row>
    <row r="300" spans="8:11" ht="12.75">
      <c r="H300" s="73"/>
      <c r="I300" s="73"/>
      <c r="J300" s="73"/>
      <c r="K300" s="73"/>
    </row>
    <row r="301" spans="8:11" ht="12.75">
      <c r="H301" s="73"/>
      <c r="I301" s="73"/>
      <c r="J301" s="73"/>
      <c r="K301" s="73"/>
    </row>
    <row r="302" spans="8:11" ht="12.75">
      <c r="H302" s="73"/>
      <c r="I302" s="73"/>
      <c r="J302" s="73"/>
      <c r="K302" s="73"/>
    </row>
    <row r="303" spans="8:11" ht="12.75">
      <c r="H303" s="73"/>
      <c r="I303" s="73"/>
      <c r="J303" s="73"/>
      <c r="K303" s="73"/>
    </row>
    <row r="304" spans="8:11" ht="12.75">
      <c r="H304" s="73"/>
      <c r="I304" s="73"/>
      <c r="J304" s="73"/>
      <c r="K304" s="73"/>
    </row>
    <row r="305" spans="8:11" ht="12.75">
      <c r="H305" s="73"/>
      <c r="I305" s="73"/>
      <c r="J305" s="73"/>
      <c r="K305" s="73"/>
    </row>
    <row r="306" spans="8:11" ht="12.75">
      <c r="H306" s="73"/>
      <c r="I306" s="73"/>
      <c r="J306" s="73"/>
      <c r="K306" s="73"/>
    </row>
    <row r="307" spans="8:11" ht="12.75">
      <c r="H307" s="73"/>
      <c r="I307" s="73"/>
      <c r="J307" s="73"/>
      <c r="K307" s="73"/>
    </row>
    <row r="308" spans="8:11" ht="12.75">
      <c r="H308" s="73"/>
      <c r="I308" s="73"/>
      <c r="J308" s="73"/>
      <c r="K308" s="73"/>
    </row>
    <row r="309" spans="8:11" ht="12.75">
      <c r="H309" s="73"/>
      <c r="I309" s="73"/>
      <c r="J309" s="73"/>
      <c r="K309" s="73"/>
    </row>
    <row r="310" spans="8:11" ht="12.75">
      <c r="H310" s="73"/>
      <c r="I310" s="73"/>
      <c r="J310" s="73"/>
      <c r="K310" s="73"/>
    </row>
    <row r="311" spans="8:11" ht="12.75">
      <c r="H311" s="73"/>
      <c r="I311" s="73"/>
      <c r="J311" s="73"/>
      <c r="K311" s="73"/>
    </row>
    <row r="312" spans="8:11" ht="12.75">
      <c r="H312" s="73"/>
      <c r="I312" s="73"/>
      <c r="J312" s="73"/>
      <c r="K312" s="73"/>
    </row>
    <row r="313" spans="8:11" ht="12.75">
      <c r="H313" s="73"/>
      <c r="I313" s="73"/>
      <c r="J313" s="73"/>
      <c r="K313" s="73"/>
    </row>
    <row r="314" spans="8:11" ht="12.75">
      <c r="H314" s="73"/>
      <c r="I314" s="73"/>
      <c r="J314" s="73"/>
      <c r="K314" s="73"/>
    </row>
    <row r="315" spans="8:11" ht="12.75">
      <c r="H315" s="73"/>
      <c r="I315" s="73"/>
      <c r="J315" s="73"/>
      <c r="K315" s="73"/>
    </row>
    <row r="316" spans="8:11" ht="12.75">
      <c r="H316" s="73"/>
      <c r="I316" s="73"/>
      <c r="J316" s="73"/>
      <c r="K316" s="73"/>
    </row>
    <row r="317" spans="8:11" ht="12.75">
      <c r="H317" s="73"/>
      <c r="I317" s="73"/>
      <c r="J317" s="73"/>
      <c r="K317" s="73"/>
    </row>
    <row r="318" spans="8:11" ht="12.75">
      <c r="H318" s="73"/>
      <c r="I318" s="73"/>
      <c r="J318" s="73"/>
      <c r="K318" s="73"/>
    </row>
    <row r="319" spans="8:11" ht="12.75">
      <c r="H319" s="73"/>
      <c r="I319" s="73"/>
      <c r="J319" s="73"/>
      <c r="K319" s="73"/>
    </row>
    <row r="320" spans="8:11" ht="12.75">
      <c r="H320" s="73"/>
      <c r="I320" s="73"/>
      <c r="J320" s="73"/>
      <c r="K320" s="73"/>
    </row>
    <row r="321" spans="8:11" ht="12.75">
      <c r="H321" s="73"/>
      <c r="I321" s="73"/>
      <c r="J321" s="73"/>
      <c r="K321" s="73"/>
    </row>
    <row r="322" spans="8:11" ht="12.75">
      <c r="H322" s="73"/>
      <c r="I322" s="73"/>
      <c r="J322" s="73"/>
      <c r="K322" s="73"/>
    </row>
    <row r="323" spans="8:11" ht="12.75">
      <c r="H323" s="73"/>
      <c r="I323" s="73"/>
      <c r="J323" s="73"/>
      <c r="K323" s="73"/>
    </row>
    <row r="324" spans="8:11" ht="12.75">
      <c r="H324" s="73"/>
      <c r="I324" s="73"/>
      <c r="J324" s="73"/>
      <c r="K324" s="73"/>
    </row>
    <row r="325" spans="8:11" ht="12.75">
      <c r="H325" s="73"/>
      <c r="I325" s="73"/>
      <c r="J325" s="73"/>
      <c r="K325" s="73"/>
    </row>
    <row r="326" spans="8:11" ht="12.75">
      <c r="H326" s="73"/>
      <c r="I326" s="73"/>
      <c r="J326" s="73"/>
      <c r="K326" s="73"/>
    </row>
    <row r="327" spans="8:11" ht="12.75">
      <c r="H327" s="73"/>
      <c r="I327" s="73"/>
      <c r="J327" s="73"/>
      <c r="K327" s="73"/>
    </row>
    <row r="328" spans="8:11" ht="12.75">
      <c r="H328" s="73"/>
      <c r="I328" s="73"/>
      <c r="J328" s="73"/>
      <c r="K328" s="73"/>
    </row>
    <row r="329" spans="8:11" ht="12.75">
      <c r="H329" s="73"/>
      <c r="I329" s="73"/>
      <c r="J329" s="73"/>
      <c r="K329" s="73"/>
    </row>
    <row r="330" spans="8:11" ht="12.75">
      <c r="H330" s="73"/>
      <c r="I330" s="73"/>
      <c r="J330" s="73"/>
      <c r="K330" s="73"/>
    </row>
    <row r="331" spans="8:11" ht="12.75">
      <c r="H331" s="73"/>
      <c r="I331" s="73"/>
      <c r="J331" s="73"/>
      <c r="K331" s="73"/>
    </row>
    <row r="332" spans="8:11" ht="12.75">
      <c r="H332" s="73"/>
      <c r="I332" s="73"/>
      <c r="J332" s="73"/>
      <c r="K332" s="73"/>
    </row>
    <row r="333" spans="8:11" ht="12.75">
      <c r="H333" s="73"/>
      <c r="I333" s="73"/>
      <c r="J333" s="73"/>
      <c r="K333" s="73"/>
    </row>
    <row r="334" spans="8:11" ht="12.75">
      <c r="H334" s="73"/>
      <c r="I334" s="73"/>
      <c r="J334" s="73"/>
      <c r="K334" s="73"/>
    </row>
    <row r="335" spans="8:11" ht="12.75">
      <c r="H335" s="73"/>
      <c r="I335" s="73"/>
      <c r="J335" s="73"/>
      <c r="K335" s="73"/>
    </row>
    <row r="336" spans="8:11" ht="12.75">
      <c r="H336" s="73"/>
      <c r="I336" s="73"/>
      <c r="J336" s="73"/>
      <c r="K336" s="73"/>
    </row>
    <row r="337" spans="8:11" ht="12.75">
      <c r="H337" s="73"/>
      <c r="I337" s="73"/>
      <c r="J337" s="73"/>
      <c r="K337" s="73"/>
    </row>
    <row r="338" spans="8:11" ht="12.75">
      <c r="H338" s="73"/>
      <c r="I338" s="73"/>
      <c r="J338" s="73"/>
      <c r="K338" s="73"/>
    </row>
    <row r="339" spans="8:11" ht="12.75">
      <c r="H339" s="73"/>
      <c r="I339" s="73"/>
      <c r="J339" s="73"/>
      <c r="K339" s="73"/>
    </row>
    <row r="340" spans="8:11" ht="12.75">
      <c r="H340" s="73"/>
      <c r="I340" s="73"/>
      <c r="J340" s="73"/>
      <c r="K340" s="73"/>
    </row>
    <row r="341" spans="8:11" ht="12.75">
      <c r="H341" s="73"/>
      <c r="I341" s="73"/>
      <c r="J341" s="73"/>
      <c r="K341" s="73"/>
    </row>
    <row r="342" spans="8:11" ht="12.75">
      <c r="H342" s="73"/>
      <c r="I342" s="73"/>
      <c r="J342" s="73"/>
      <c r="K342" s="73"/>
    </row>
    <row r="343" spans="8:11" ht="12.75">
      <c r="H343" s="73"/>
      <c r="I343" s="73"/>
      <c r="J343" s="73"/>
      <c r="K343" s="73"/>
    </row>
    <row r="344" spans="8:11" ht="12.75">
      <c r="H344" s="73"/>
      <c r="I344" s="73"/>
      <c r="J344" s="73"/>
      <c r="K344" s="73"/>
    </row>
    <row r="345" spans="8:11" ht="12.75">
      <c r="H345" s="73"/>
      <c r="I345" s="73"/>
      <c r="J345" s="73"/>
      <c r="K345" s="73"/>
    </row>
    <row r="346" spans="8:11" ht="12.75">
      <c r="H346" s="73"/>
      <c r="I346" s="73"/>
      <c r="J346" s="73"/>
      <c r="K346" s="73"/>
    </row>
    <row r="347" spans="8:11" ht="12.75">
      <c r="H347" s="73"/>
      <c r="I347" s="73"/>
      <c r="J347" s="73"/>
      <c r="K347" s="73"/>
    </row>
    <row r="348" spans="8:11" ht="12.75">
      <c r="H348" s="73"/>
      <c r="I348" s="73"/>
      <c r="J348" s="73"/>
      <c r="K348" s="73"/>
    </row>
    <row r="349" spans="8:11" ht="12.75">
      <c r="H349" s="73"/>
      <c r="I349" s="73"/>
      <c r="J349" s="73"/>
      <c r="K349" s="73"/>
    </row>
    <row r="350" spans="8:11" ht="12.75">
      <c r="H350" s="73"/>
      <c r="I350" s="73"/>
      <c r="J350" s="73"/>
      <c r="K350" s="73"/>
    </row>
    <row r="351" spans="8:11" ht="12.75">
      <c r="H351" s="73"/>
      <c r="I351" s="73"/>
      <c r="J351" s="73"/>
      <c r="K351" s="73"/>
    </row>
    <row r="352" spans="8:11" ht="12.75">
      <c r="H352" s="73"/>
      <c r="I352" s="73"/>
      <c r="J352" s="73"/>
      <c r="K352" s="73"/>
    </row>
    <row r="353" spans="8:11" ht="12.75">
      <c r="H353" s="73"/>
      <c r="I353" s="73"/>
      <c r="J353" s="73"/>
      <c r="K353" s="73"/>
    </row>
    <row r="354" spans="8:11" ht="12.75">
      <c r="H354" s="73"/>
      <c r="I354" s="73"/>
      <c r="J354" s="73"/>
      <c r="K354" s="73"/>
    </row>
    <row r="355" spans="8:11" ht="12.75">
      <c r="H355" s="73"/>
      <c r="I355" s="73"/>
      <c r="J355" s="73"/>
      <c r="K355" s="73"/>
    </row>
    <row r="356" spans="8:11" ht="12.75">
      <c r="H356" s="73"/>
      <c r="I356" s="73"/>
      <c r="J356" s="73"/>
      <c r="K356" s="73"/>
    </row>
    <row r="357" spans="8:11" ht="12.75">
      <c r="H357" s="73"/>
      <c r="I357" s="73"/>
      <c r="J357" s="73"/>
      <c r="K357" s="73"/>
    </row>
    <row r="358" spans="8:11" ht="12.75">
      <c r="H358" s="73"/>
      <c r="I358" s="73"/>
      <c r="J358" s="73"/>
      <c r="K358" s="73"/>
    </row>
    <row r="359" spans="8:11" ht="12.75">
      <c r="H359" s="73"/>
      <c r="I359" s="73"/>
      <c r="J359" s="73"/>
      <c r="K359" s="73"/>
    </row>
    <row r="360" spans="8:11" ht="12.75">
      <c r="H360" s="73"/>
      <c r="I360" s="73"/>
      <c r="J360" s="73"/>
      <c r="K360" s="73"/>
    </row>
    <row r="361" spans="8:11" ht="12.75">
      <c r="H361" s="73"/>
      <c r="I361" s="73"/>
      <c r="J361" s="73"/>
      <c r="K361" s="73"/>
    </row>
    <row r="362" spans="8:11" ht="12.75">
      <c r="H362" s="73"/>
      <c r="I362" s="73"/>
      <c r="J362" s="73"/>
      <c r="K362" s="73"/>
    </row>
    <row r="363" spans="8:11" ht="12.75">
      <c r="H363" s="73"/>
      <c r="I363" s="73"/>
      <c r="J363" s="73"/>
      <c r="K363" s="73"/>
    </row>
    <row r="364" spans="8:11" ht="12.75">
      <c r="H364" s="73"/>
      <c r="I364" s="73"/>
      <c r="J364" s="73"/>
      <c r="K364" s="73"/>
    </row>
    <row r="365" spans="8:11" ht="12.75">
      <c r="H365" s="73"/>
      <c r="I365" s="73"/>
      <c r="J365" s="73"/>
      <c r="K365" s="73"/>
    </row>
    <row r="366" spans="8:11" ht="12.75">
      <c r="H366" s="73"/>
      <c r="I366" s="73"/>
      <c r="J366" s="73"/>
      <c r="K366" s="73"/>
    </row>
    <row r="367" spans="8:11" ht="12.75">
      <c r="H367" s="73"/>
      <c r="I367" s="73"/>
      <c r="J367" s="73"/>
      <c r="K367" s="73"/>
    </row>
    <row r="368" spans="8:11" ht="12.75">
      <c r="H368" s="73"/>
      <c r="I368" s="73"/>
      <c r="J368" s="73"/>
      <c r="K368" s="73"/>
    </row>
    <row r="369" spans="8:11" ht="12.75">
      <c r="H369" s="73"/>
      <c r="I369" s="73"/>
      <c r="J369" s="73"/>
      <c r="K369" s="73"/>
    </row>
    <row r="370" spans="8:11" ht="12.75">
      <c r="H370" s="73"/>
      <c r="I370" s="73"/>
      <c r="J370" s="73"/>
      <c r="K370" s="73"/>
    </row>
    <row r="371" spans="8:11" ht="12.75">
      <c r="H371" s="73"/>
      <c r="I371" s="73"/>
      <c r="J371" s="73"/>
      <c r="K371" s="73"/>
    </row>
    <row r="372" spans="8:11" ht="12.75">
      <c r="H372" s="73"/>
      <c r="I372" s="73"/>
      <c r="J372" s="73"/>
      <c r="K372" s="73"/>
    </row>
    <row r="373" spans="8:11" ht="12.75">
      <c r="H373" s="73"/>
      <c r="I373" s="73"/>
      <c r="J373" s="73"/>
      <c r="K373" s="73"/>
    </row>
    <row r="374" spans="8:11" ht="12.75">
      <c r="H374" s="73"/>
      <c r="I374" s="73"/>
      <c r="J374" s="73"/>
      <c r="K374" s="73"/>
    </row>
    <row r="375" spans="8:11" ht="12.75">
      <c r="H375" s="73"/>
      <c r="I375" s="73"/>
      <c r="J375" s="73"/>
      <c r="K375" s="73"/>
    </row>
    <row r="376" spans="8:11" ht="12.75">
      <c r="H376" s="73"/>
      <c r="I376" s="73"/>
      <c r="J376" s="73"/>
      <c r="K376" s="73"/>
    </row>
    <row r="377" spans="8:11" ht="12.75">
      <c r="H377" s="73"/>
      <c r="I377" s="73"/>
      <c r="J377" s="73"/>
      <c r="K377" s="73"/>
    </row>
    <row r="378" spans="8:11" ht="12.75">
      <c r="H378" s="73"/>
      <c r="I378" s="73"/>
      <c r="J378" s="73"/>
      <c r="K378" s="73"/>
    </row>
    <row r="379" spans="8:11" ht="12.75">
      <c r="H379" s="73"/>
      <c r="I379" s="73"/>
      <c r="J379" s="73"/>
      <c r="K379" s="73"/>
    </row>
    <row r="380" spans="8:11" ht="12.75">
      <c r="H380" s="73"/>
      <c r="I380" s="73"/>
      <c r="J380" s="73"/>
      <c r="K380" s="73"/>
    </row>
    <row r="381" spans="8:11" ht="12.75">
      <c r="H381" s="73"/>
      <c r="I381" s="73"/>
      <c r="J381" s="73"/>
      <c r="K381" s="73"/>
    </row>
    <row r="382" spans="8:11" ht="12.75">
      <c r="H382" s="73"/>
      <c r="I382" s="73"/>
      <c r="J382" s="73"/>
      <c r="K382" s="73"/>
    </row>
    <row r="383" spans="8:11" ht="12.75">
      <c r="H383" s="73"/>
      <c r="I383" s="73"/>
      <c r="J383" s="73"/>
      <c r="K383" s="73"/>
    </row>
    <row r="384" spans="8:11" ht="12.75">
      <c r="H384" s="73"/>
      <c r="I384" s="73"/>
      <c r="J384" s="73"/>
      <c r="K384" s="73"/>
    </row>
    <row r="385" spans="8:11" ht="12.75">
      <c r="H385" s="73"/>
      <c r="I385" s="73"/>
      <c r="J385" s="73"/>
      <c r="K385" s="73"/>
    </row>
    <row r="386" spans="8:11" ht="12.75">
      <c r="H386" s="73"/>
      <c r="I386" s="73"/>
      <c r="J386" s="73"/>
      <c r="K386" s="73"/>
    </row>
    <row r="387" spans="8:11" ht="12.75">
      <c r="H387" s="73"/>
      <c r="I387" s="73"/>
      <c r="J387" s="73"/>
      <c r="K387" s="73"/>
    </row>
    <row r="388" spans="8:11" ht="12.75">
      <c r="H388" s="73"/>
      <c r="I388" s="73"/>
      <c r="J388" s="73"/>
      <c r="K388" s="73"/>
    </row>
    <row r="389" spans="8:11" ht="12.75">
      <c r="H389" s="73"/>
      <c r="I389" s="73"/>
      <c r="J389" s="73"/>
      <c r="K389" s="73"/>
    </row>
    <row r="390" spans="8:11" ht="12.75">
      <c r="H390" s="73"/>
      <c r="I390" s="73"/>
      <c r="J390" s="73"/>
      <c r="K390" s="73"/>
    </row>
    <row r="391" spans="8:11" ht="12.75">
      <c r="H391" s="73"/>
      <c r="I391" s="73"/>
      <c r="J391" s="73"/>
      <c r="K391" s="73"/>
    </row>
    <row r="392" spans="8:11" ht="12.75">
      <c r="H392" s="73"/>
      <c r="I392" s="73"/>
      <c r="J392" s="73"/>
      <c r="K392" s="73"/>
    </row>
    <row r="393" spans="8:11" ht="12.75">
      <c r="H393" s="73"/>
      <c r="I393" s="73"/>
      <c r="J393" s="73"/>
      <c r="K393" s="73"/>
    </row>
    <row r="394" spans="8:11" ht="12.75">
      <c r="H394" s="73"/>
      <c r="I394" s="73"/>
      <c r="J394" s="73"/>
      <c r="K394" s="73"/>
    </row>
    <row r="395" spans="8:11" ht="12.75">
      <c r="H395" s="73"/>
      <c r="I395" s="73"/>
      <c r="J395" s="73"/>
      <c r="K395" s="73"/>
    </row>
    <row r="396" spans="8:11" ht="12.75">
      <c r="H396" s="73"/>
      <c r="I396" s="73"/>
      <c r="J396" s="73"/>
      <c r="K396" s="73"/>
    </row>
    <row r="397" spans="8:11" ht="12.75">
      <c r="H397" s="73"/>
      <c r="I397" s="73"/>
      <c r="J397" s="73"/>
      <c r="K397" s="73"/>
    </row>
    <row r="398" spans="8:11" ht="12.75">
      <c r="H398" s="73"/>
      <c r="I398" s="73"/>
      <c r="J398" s="73"/>
      <c r="K398" s="73"/>
    </row>
    <row r="399" spans="8:11" ht="12.75">
      <c r="H399" s="73"/>
      <c r="I399" s="73"/>
      <c r="J399" s="73"/>
      <c r="K399" s="73"/>
    </row>
    <row r="400" spans="8:11" ht="12.75">
      <c r="H400" s="73"/>
      <c r="I400" s="73"/>
      <c r="J400" s="73"/>
      <c r="K400" s="73"/>
    </row>
    <row r="401" spans="8:11" ht="12.75">
      <c r="H401" s="73"/>
      <c r="I401" s="73"/>
      <c r="J401" s="73"/>
      <c r="K401" s="73"/>
    </row>
    <row r="402" spans="8:11" ht="12.75">
      <c r="H402" s="73"/>
      <c r="I402" s="73"/>
      <c r="J402" s="73"/>
      <c r="K402" s="73"/>
    </row>
    <row r="403" spans="8:11" ht="12.75">
      <c r="H403" s="73"/>
      <c r="I403" s="73"/>
      <c r="J403" s="73"/>
      <c r="K403" s="73"/>
    </row>
    <row r="404" spans="8:11" ht="12.75">
      <c r="H404" s="73"/>
      <c r="I404" s="73"/>
      <c r="J404" s="73"/>
      <c r="K404" s="73"/>
    </row>
    <row r="405" spans="8:11" ht="12.75">
      <c r="H405" s="73"/>
      <c r="I405" s="73"/>
      <c r="J405" s="73"/>
      <c r="K405" s="73"/>
    </row>
    <row r="406" spans="8:11" ht="12.75">
      <c r="H406" s="73"/>
      <c r="I406" s="73"/>
      <c r="J406" s="73"/>
      <c r="K406" s="73"/>
    </row>
    <row r="407" spans="8:11" ht="12.75">
      <c r="H407" s="73"/>
      <c r="I407" s="73"/>
      <c r="J407" s="73"/>
      <c r="K407" s="73"/>
    </row>
    <row r="408" spans="8:11" ht="12.75">
      <c r="H408" s="73"/>
      <c r="I408" s="73"/>
      <c r="J408" s="73"/>
      <c r="K408" s="73"/>
    </row>
    <row r="409" spans="8:11" ht="12.75">
      <c r="H409" s="73"/>
      <c r="I409" s="73"/>
      <c r="J409" s="73"/>
      <c r="K409" s="73"/>
    </row>
    <row r="410" spans="8:11" ht="12.75">
      <c r="H410" s="73"/>
      <c r="I410" s="73"/>
      <c r="J410" s="73"/>
      <c r="K410" s="73"/>
    </row>
    <row r="411" spans="8:11" ht="12.75">
      <c r="H411" s="73"/>
      <c r="I411" s="73"/>
      <c r="J411" s="73"/>
      <c r="K411" s="73"/>
    </row>
    <row r="412" spans="8:11" ht="12.75">
      <c r="H412" s="73"/>
      <c r="I412" s="73"/>
      <c r="J412" s="73"/>
      <c r="K412" s="73"/>
    </row>
    <row r="413" spans="8:11" ht="12.75">
      <c r="H413" s="73"/>
      <c r="I413" s="73"/>
      <c r="J413" s="73"/>
      <c r="K413" s="73"/>
    </row>
    <row r="414" spans="8:11" ht="12.75">
      <c r="H414" s="73"/>
      <c r="I414" s="73"/>
      <c r="J414" s="73"/>
      <c r="K414" s="73"/>
    </row>
    <row r="415" spans="8:11" ht="12.75">
      <c r="H415" s="73"/>
      <c r="I415" s="73"/>
      <c r="J415" s="73"/>
      <c r="K415" s="73"/>
    </row>
    <row r="416" spans="8:11" ht="12.75">
      <c r="H416" s="73"/>
      <c r="I416" s="73"/>
      <c r="J416" s="73"/>
      <c r="K416" s="73"/>
    </row>
    <row r="417" spans="8:11" ht="12.75">
      <c r="H417" s="73"/>
      <c r="I417" s="73"/>
      <c r="J417" s="73"/>
      <c r="K417" s="73"/>
    </row>
    <row r="418" spans="8:11" ht="12.75">
      <c r="H418" s="73"/>
      <c r="I418" s="73"/>
      <c r="J418" s="73"/>
      <c r="K418" s="73"/>
    </row>
    <row r="419" spans="8:11" ht="12.75">
      <c r="H419" s="73"/>
      <c r="I419" s="73"/>
      <c r="J419" s="73"/>
      <c r="K419" s="73"/>
    </row>
    <row r="420" spans="8:11" ht="12.75">
      <c r="H420" s="73"/>
      <c r="I420" s="73"/>
      <c r="J420" s="73"/>
      <c r="K420" s="73"/>
    </row>
    <row r="421" spans="8:11" ht="12.75">
      <c r="H421" s="73"/>
      <c r="I421" s="73"/>
      <c r="J421" s="73"/>
      <c r="K421" s="73"/>
    </row>
    <row r="422" spans="8:11" ht="12.75">
      <c r="H422" s="73"/>
      <c r="I422" s="73"/>
      <c r="J422" s="73"/>
      <c r="K422" s="73"/>
    </row>
    <row r="423" spans="8:11" ht="12.75">
      <c r="H423" s="73"/>
      <c r="I423" s="73"/>
      <c r="J423" s="73"/>
      <c r="K423" s="73"/>
    </row>
    <row r="424" spans="8:11" ht="12.75">
      <c r="H424" s="73"/>
      <c r="I424" s="73"/>
      <c r="J424" s="73"/>
      <c r="K424" s="73"/>
    </row>
    <row r="425" spans="8:11" ht="12.75">
      <c r="H425" s="73"/>
      <c r="I425" s="73"/>
      <c r="J425" s="73"/>
      <c r="K425" s="73"/>
    </row>
    <row r="426" spans="8:11" ht="12.75">
      <c r="H426" s="73"/>
      <c r="I426" s="73"/>
      <c r="J426" s="73"/>
      <c r="K426" s="73"/>
    </row>
    <row r="427" spans="8:11" ht="12.75">
      <c r="H427" s="73"/>
      <c r="I427" s="73"/>
      <c r="J427" s="73"/>
      <c r="K427" s="73"/>
    </row>
    <row r="428" spans="8:11" ht="12.75">
      <c r="H428" s="73"/>
      <c r="I428" s="73"/>
      <c r="J428" s="73"/>
      <c r="K428" s="73"/>
    </row>
    <row r="429" spans="8:11" ht="12.75">
      <c r="H429" s="73"/>
      <c r="I429" s="73"/>
      <c r="J429" s="73"/>
      <c r="K429" s="73"/>
    </row>
    <row r="430" spans="8:11" ht="12.75">
      <c r="H430" s="73"/>
      <c r="I430" s="73"/>
      <c r="J430" s="73"/>
      <c r="K430" s="73"/>
    </row>
    <row r="431" spans="8:11" ht="12.75">
      <c r="H431" s="73"/>
      <c r="I431" s="73"/>
      <c r="J431" s="73"/>
      <c r="K431" s="73"/>
    </row>
    <row r="432" spans="8:11" ht="12.75">
      <c r="H432" s="73"/>
      <c r="I432" s="73"/>
      <c r="J432" s="73"/>
      <c r="K432" s="73"/>
    </row>
    <row r="433" spans="8:11" ht="12.75">
      <c r="H433" s="73"/>
      <c r="I433" s="73"/>
      <c r="J433" s="73"/>
      <c r="K433" s="73"/>
    </row>
    <row r="434" spans="8:11" ht="12.75">
      <c r="H434" s="73"/>
      <c r="I434" s="73"/>
      <c r="J434" s="73"/>
      <c r="K434" s="73"/>
    </row>
    <row r="435" spans="8:11" ht="12.75">
      <c r="H435" s="73"/>
      <c r="I435" s="73"/>
      <c r="J435" s="73"/>
      <c r="K435" s="73"/>
    </row>
    <row r="436" spans="8:11" ht="12.75">
      <c r="H436" s="73"/>
      <c r="I436" s="73"/>
      <c r="J436" s="73"/>
      <c r="K436" s="73"/>
    </row>
    <row r="437" spans="8:11" ht="12.75">
      <c r="H437" s="73"/>
      <c r="I437" s="73"/>
      <c r="J437" s="73"/>
      <c r="K437" s="73"/>
    </row>
    <row r="438" spans="8:11" ht="12.75">
      <c r="H438" s="73"/>
      <c r="I438" s="73"/>
      <c r="J438" s="73"/>
      <c r="K438" s="73"/>
    </row>
  </sheetData>
  <sheetProtection/>
  <mergeCells count="11">
    <mergeCell ref="A116:B116"/>
    <mergeCell ref="A126:B126"/>
    <mergeCell ref="A74:B74"/>
    <mergeCell ref="A75:B75"/>
    <mergeCell ref="A3:A4"/>
    <mergeCell ref="A1:F1"/>
    <mergeCell ref="A2:F2"/>
    <mergeCell ref="A65:B65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2020-02-19T05:09:48Z</dcterms:modified>
  <cp:category/>
  <cp:version/>
  <cp:contentType/>
  <cp:contentStatus/>
</cp:coreProperties>
</file>