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0"/>
  </bookViews>
  <sheets>
    <sheet name="консолидированный" sheetId="1" r:id="rId1"/>
    <sheet name="районный" sheetId="2" r:id="rId2"/>
    <sheet name="поселени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<sst xmlns="http://schemas.openxmlformats.org/spreadsheetml/2006/main" count="347" uniqueCount="134">
  <si>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</si>
  <si>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</si>
  <si>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</si>
  <si>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</si>
  <si>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</si>
  <si>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</si>
  <si>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</si>
  <si>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</si>
  <si>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</si>
  <si>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</si>
  <si>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</si>
  <si>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</si>
  <si>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</si>
  <si>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</si>
  <si>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</si>
  <si>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</si>
  <si>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</si>
  <si>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</si>
  <si>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</si>
  <si>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</si>
  <si>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</si>
  <si>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</si>
  <si>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</si>
  <si>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</si>
  <si>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</si>
  <si>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</si>
  <si>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</si>
  <si>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</si>
  <si>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</si>
  <si>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</si>
  <si>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</si>
  <si>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</si>
  <si>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</si>
  <si>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</si>
  <si>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</si>
  <si>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</si>
  <si>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</si>
  <si>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</si>
  <si>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</si>
  <si>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</si>
  <si>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</si>
  <si>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исполнено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</si>
  <si>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</si>
  <si>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</si>
  <si>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</si>
  <si>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</si>
  <si>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</si>
  <si>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</si>
  <si>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</si>
  <si>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</si>
  <si>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</si>
  <si>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</si>
  <si>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</si>
  <si>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</si>
  <si>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</si>
  <si>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</si>
  <si>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</si>
  <si>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</si>
  <si>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</si>
  <si>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</si>
  <si>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</si>
  <si>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</si>
  <si>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2 02 04000 05 0000 151</t>
  </si>
  <si>
    <t>Иные межбюджетные трансферты</t>
  </si>
  <si>
    <t>366 111 09 045 05 0000 120</t>
  </si>
  <si>
    <t>366 111 05 035 05 0000 120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</si>
  <si>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</si>
  <si>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</si>
  <si>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</si>
  <si>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</si>
  <si>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366 111 07 010 05 0000 120</t>
  </si>
  <si>
    <t>Доходы от перечисления части прибыли от МУПов</t>
  </si>
  <si>
    <t>Доходы от продажи имущества</t>
  </si>
  <si>
    <t>366 111 05 013 01 0000 120</t>
  </si>
  <si>
    <t>к плану года</t>
  </si>
  <si>
    <t>к уточненному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</si>
  <si>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</si>
  <si>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</si>
  <si>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</si>
  <si>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</si>
  <si>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</si>
  <si>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2 02 04999 10 0000 151</t>
  </si>
  <si>
    <t>366 111 05 025 05 0000 120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</si>
  <si>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</si>
  <si>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</si>
  <si>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</si>
  <si>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</si>
  <si>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</si>
  <si>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Доходы от компенсации затрат</t>
  </si>
  <si>
    <t>2 04 05020 10 0000 180</t>
  </si>
  <si>
    <t>Безвозмездные поступления от негосударственных организаций</t>
  </si>
  <si>
    <t>2 07 05020 10 0000 180</t>
  </si>
  <si>
    <t>Прочие безвозмездные поступления</t>
  </si>
  <si>
    <t>000 113 02 995 05 0000 130</t>
  </si>
  <si>
    <t>Земельный налог с юр.лиц</t>
  </si>
  <si>
    <t>Земельный налог с физ.лиц</t>
  </si>
  <si>
    <t>182 106 06 010 10 0000 110</t>
  </si>
  <si>
    <t>000 113 01 995 05 0000 130</t>
  </si>
  <si>
    <t>000 113 01 990 05 0000 130</t>
  </si>
  <si>
    <t>Доходы от платных услуг</t>
  </si>
  <si>
    <t>000 113 02 990 05 0000 130</t>
  </si>
  <si>
    <t>Доходы от возврата остатков субвенций, субсидий пришлых лет из бюджетов поселений</t>
  </si>
  <si>
    <t>к  плану года</t>
  </si>
  <si>
    <t>182 106 06 033 00 0000 110</t>
  </si>
  <si>
    <t>Земельный налог юридич. лиц</t>
  </si>
  <si>
    <t>182 106 06 043 00 0000 110</t>
  </si>
  <si>
    <t>2 02 15000 00 0000 151</t>
  </si>
  <si>
    <t>2 02 20000 00 0000 151</t>
  </si>
  <si>
    <t>2 02 30000 00 0000 151</t>
  </si>
  <si>
    <t>2 02 40000 05 0000 151</t>
  </si>
  <si>
    <t>2 19 60010 05 0000 151</t>
  </si>
  <si>
    <t>2 18 6001005 0000 151</t>
  </si>
  <si>
    <t>366 111 09 045 13 0000 120</t>
  </si>
  <si>
    <t>план на 2018 г</t>
  </si>
  <si>
    <t>уточненный план на 2018 г</t>
  </si>
  <si>
    <t>Прочие поступления от использования имущества</t>
  </si>
  <si>
    <t>план на 2018 год</t>
  </si>
  <si>
    <r>
      <t>уточненный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2"/>
      </rPr>
      <t>план на 2018 год</t>
    </r>
  </si>
  <si>
    <t>000 109 00 000 00 0000 110</t>
  </si>
  <si>
    <t xml:space="preserve">Прочие налоговые доходы </t>
  </si>
  <si>
    <r>
      <t xml:space="preserve"> </t>
    </r>
    <r>
      <rPr>
        <sz val="12"/>
        <rFont val="Arial Cyr"/>
        <family val="2"/>
      </rPr>
      <t>план на 2018 год</t>
    </r>
  </si>
  <si>
    <r>
      <t xml:space="preserve"> 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2018 год</t>
    </r>
  </si>
  <si>
    <t>2 04 05000 10 0000 180</t>
  </si>
  <si>
    <t>Прочие безвозмездные поступления бюджетам поселении от организации</t>
  </si>
  <si>
    <t>2 07 05000 10 0000 180</t>
  </si>
  <si>
    <t>Прочие безвозмездные поступления бюджетам поселении от физических лиц</t>
  </si>
  <si>
    <t>182 105 04 020 02 0000 110</t>
  </si>
  <si>
    <t>Налог, взимаемый в связи с применением патентной системы н/о</t>
  </si>
  <si>
    <t>182 105 04 000 02 0000 110</t>
  </si>
  <si>
    <t>001 117 01 050 13 0000 180</t>
  </si>
  <si>
    <t>об исполнении бюджетов поселений на 1 октября 2018 г.</t>
  </si>
  <si>
    <t>на 1 октября</t>
  </si>
  <si>
    <t>на 1 октября 2018 года</t>
  </si>
  <si>
    <t>исполнено на 1 октября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</si>
</sst>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#,##0.000"/>
    <numFmt numFmtId="176" formatCode="0.000"/>
  </numFmts>
  <fonts count="51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 horizontal="right"/>
    </xf>
    <xf numFmtId="173" fontId="5" fillId="0" borderId="10" xfId="57" applyNumberFormat="1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72" fontId="0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73" fontId="2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4" fontId="0" fillId="0" borderId="17" xfId="0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 horizontal="right"/>
    </xf>
    <xf numFmtId="174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74" fontId="0" fillId="0" borderId="13" xfId="0" applyNumberFormat="1" applyFont="1" applyFill="1" applyBorder="1" applyAlignment="1">
      <alignment/>
    </xf>
    <xf numFmtId="173" fontId="0" fillId="0" borderId="0" xfId="57" applyNumberFormat="1" applyFont="1" applyFill="1" applyAlignment="1">
      <alignment/>
    </xf>
    <xf numFmtId="173" fontId="1" fillId="0" borderId="10" xfId="57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74" fontId="8" fillId="0" borderId="17" xfId="0" applyNumberFormat="1" applyFont="1" applyFill="1" applyBorder="1" applyAlignment="1">
      <alignment/>
    </xf>
    <xf numFmtId="174" fontId="2" fillId="0" borderId="17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74" fontId="5" fillId="0" borderId="17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/>
    </xf>
    <xf numFmtId="173" fontId="2" fillId="0" borderId="10" xfId="57" applyNumberFormat="1" applyFont="1" applyFill="1" applyBorder="1" applyAlignment="1">
      <alignment horizontal="right"/>
    </xf>
    <xf numFmtId="173" fontId="2" fillId="0" borderId="10" xfId="57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174" fontId="0" fillId="0" borderId="10" xfId="57" applyNumberFormat="1" applyFont="1" applyFill="1" applyBorder="1" applyAlignment="1">
      <alignment/>
    </xf>
    <xf numFmtId="172" fontId="5" fillId="0" borderId="13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0" xfId="57" applyNumberFormat="1" applyFont="1" applyFill="1" applyBorder="1" applyAlignment="1">
      <alignment horizontal="right"/>
    </xf>
    <xf numFmtId="174" fontId="5" fillId="0" borderId="10" xfId="57" applyNumberFormat="1" applyFont="1" applyFill="1" applyBorder="1" applyAlignment="1">
      <alignment/>
    </xf>
    <xf numFmtId="174" fontId="0" fillId="0" borderId="10" xfId="57" applyNumberFormat="1" applyFont="1" applyFill="1" applyBorder="1" applyAlignment="1">
      <alignment horizontal="right"/>
    </xf>
    <xf numFmtId="0" fontId="33" fillId="0" borderId="16" xfId="0" applyFont="1" applyFill="1" applyBorder="1" applyAlignment="1">
      <alignment/>
    </xf>
    <xf numFmtId="0" fontId="33" fillId="0" borderId="0" xfId="0" applyFont="1" applyFill="1" applyAlignment="1">
      <alignment/>
    </xf>
    <xf numFmtId="2" fontId="33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Kazna8\Documents\&#1057;&#1074;&#1086;&#1076;&#1082;&#1080;%202018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ированный 01.02.2018"/>
      <sheetName val="консолидированный 01.03.2018"/>
      <sheetName val="консолидированный 01.04.2018"/>
      <sheetName val="консолидированный 01.05.2018"/>
      <sheetName val="консолидированный 01.06.2018"/>
      <sheetName val="консолидированный 01.07.2018"/>
      <sheetName val="консолидированный 01.08.2018"/>
      <sheetName val="консолидированный 01.09.2018"/>
      <sheetName val="консолидированный 01.10.2018"/>
      <sheetName val="районный 01.02.2018"/>
      <sheetName val="районный 01.03.2018"/>
      <sheetName val="районный 01.04.2018"/>
      <sheetName val="районный 01.05.2018"/>
      <sheetName val="районный 01.06.2018"/>
      <sheetName val="районный 01.07.2018"/>
      <sheetName val="районный 01.08.2018"/>
      <sheetName val="районный 01.09.2018"/>
      <sheetName val="районный 01.10.2018 "/>
      <sheetName val="поселения 01.02.2018"/>
      <sheetName val="поселения 01.03.2018"/>
      <sheetName val="поселения 01.04.2018"/>
      <sheetName val="поселения 01.05.2018"/>
      <sheetName val="поселения 01.06.2018"/>
      <sheetName val="поселения 01.07.2018"/>
      <sheetName val="поселения 01.08.2018"/>
      <sheetName val="поселения 01.09.2018 "/>
      <sheetName val="поселения 01.10.20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9"/>
  <sheetViews>
    <sheetView tabSelected="1" zoomScaleSheetLayoutView="100" zoomScalePageLayoutView="0" workbookViewId="0" topLeftCell="A32">
      <selection activeCell="E39" sqref="E38:E39"/>
    </sheetView>
  </sheetViews>
  <sheetFormatPr defaultColWidth="9.00390625" defaultRowHeight="12.75" outlineLevelRow="2" outlineLevelCol="1"/>
  <cols>
    <col min="1" max="1" width="28.125" style="45" customWidth="1"/>
    <col min="2" max="2" width="31.75390625" style="45" customWidth="1"/>
    <col min="3" max="3" width="14.00390625" style="45" customWidth="1" outlineLevel="1"/>
    <col min="4" max="4" width="15.00390625" style="45" customWidth="1" outlineLevel="1"/>
    <col min="5" max="5" width="14.25390625" style="45" customWidth="1"/>
    <col min="6" max="6" width="15.375" style="45" customWidth="1"/>
    <col min="7" max="7" width="16.625" style="45" customWidth="1"/>
    <col min="8" max="16384" width="9.125" style="45" customWidth="1"/>
  </cols>
  <sheetData>
    <row r="1" spans="1:7" ht="17.25" customHeight="1">
      <c r="A1" s="107" t="s">
        <v>0</v>
      </c>
      <c r="B1" s="107"/>
      <c r="C1" s="107"/>
      <c r="D1" s="107"/>
      <c r="E1" s="107"/>
      <c r="F1" s="107"/>
      <c r="G1" s="107"/>
    </row>
    <row r="2" spans="1:7" ht="15.75">
      <c r="A2" s="107" t="s">
        <v>1</v>
      </c>
      <c r="B2" s="107"/>
      <c r="C2" s="107"/>
      <c r="D2" s="107"/>
      <c r="E2" s="107"/>
      <c r="F2" s="107"/>
      <c r="G2" s="107"/>
    </row>
    <row r="3" spans="1:7" ht="15.75">
      <c r="A3" s="107" t="s">
        <v>132</v>
      </c>
      <c r="B3" s="107"/>
      <c r="C3" s="107"/>
      <c r="D3" s="107"/>
      <c r="E3" s="107"/>
      <c r="F3" s="107"/>
      <c r="G3" s="107"/>
    </row>
    <row r="4" spans="1:7" ht="87" customHeight="1">
      <c r="A4" s="35" t="s">
        <v>2</v>
      </c>
      <c r="B4" s="36" t="s">
        <v>3</v>
      </c>
      <c r="C4" s="37" t="s">
        <v>120</v>
      </c>
      <c r="D4" s="38" t="s">
        <v>121</v>
      </c>
      <c r="E4" s="38" t="s">
        <v>133</v>
      </c>
      <c r="F4" s="38" t="s">
        <v>61</v>
      </c>
      <c r="G4" s="38" t="s">
        <v>68</v>
      </c>
    </row>
    <row r="5" spans="1:7" ht="15.75" outlineLevel="1">
      <c r="A5" s="39" t="s">
        <v>4</v>
      </c>
      <c r="B5" s="44" t="s">
        <v>5</v>
      </c>
      <c r="C5" s="78">
        <v>132999</v>
      </c>
      <c r="D5" s="78">
        <v>137382</v>
      </c>
      <c r="E5" s="78">
        <v>98148.7</v>
      </c>
      <c r="F5" s="89">
        <f>E5/C5</f>
        <v>0.7379656989902179</v>
      </c>
      <c r="G5" s="89">
        <f>E5/D5</f>
        <v>0.7144218310986883</v>
      </c>
    </row>
    <row r="6" spans="1:7" ht="15.75" outlineLevel="1">
      <c r="A6" s="39" t="s">
        <v>78</v>
      </c>
      <c r="B6" s="44" t="s">
        <v>79</v>
      </c>
      <c r="C6" s="78">
        <v>8813.7</v>
      </c>
      <c r="D6" s="78">
        <v>8963.7</v>
      </c>
      <c r="E6" s="78">
        <v>7354.9</v>
      </c>
      <c r="F6" s="89">
        <f>E6/C6</f>
        <v>0.834484949567151</v>
      </c>
      <c r="G6" s="89">
        <f>E6/D6</f>
        <v>0.8205205439717973</v>
      </c>
    </row>
    <row r="7" spans="1:7" ht="15.75" outlineLevel="1">
      <c r="A7" s="39" t="s">
        <v>6</v>
      </c>
      <c r="B7" s="44" t="s">
        <v>7</v>
      </c>
      <c r="C7" s="78">
        <v>5737.4</v>
      </c>
      <c r="D7" s="78">
        <v>5737.4</v>
      </c>
      <c r="E7" s="78">
        <v>3661.3</v>
      </c>
      <c r="F7" s="89">
        <f>E7/C7</f>
        <v>0.6381461986265556</v>
      </c>
      <c r="G7" s="89">
        <f>E7/D7</f>
        <v>0.6381461986265556</v>
      </c>
    </row>
    <row r="8" spans="1:7" ht="15.75" outlineLevel="1">
      <c r="A8" s="39" t="s">
        <v>8</v>
      </c>
      <c r="B8" s="44" t="s">
        <v>9</v>
      </c>
      <c r="C8" s="78">
        <v>51.4</v>
      </c>
      <c r="D8" s="78">
        <v>51.4</v>
      </c>
      <c r="E8" s="78">
        <v>23.8</v>
      </c>
      <c r="F8" s="89">
        <f>E8/C8</f>
        <v>0.46303501945525294</v>
      </c>
      <c r="G8" s="89">
        <f>E8/D8</f>
        <v>0.46303501945525294</v>
      </c>
    </row>
    <row r="9" spans="1:7" ht="47.25" outlineLevel="1">
      <c r="A9" s="39" t="s">
        <v>126</v>
      </c>
      <c r="B9" s="44" t="s">
        <v>127</v>
      </c>
      <c r="C9" s="78"/>
      <c r="D9" s="78"/>
      <c r="E9" s="78">
        <v>30.5</v>
      </c>
      <c r="F9" s="89"/>
      <c r="G9" s="89"/>
    </row>
    <row r="10" spans="1:7" ht="15.75" outlineLevel="1">
      <c r="A10" s="39" t="s">
        <v>10</v>
      </c>
      <c r="B10" s="44" t="s">
        <v>67</v>
      </c>
      <c r="C10" s="78">
        <v>2266</v>
      </c>
      <c r="D10" s="78">
        <v>2376</v>
      </c>
      <c r="E10" s="78">
        <v>396.3</v>
      </c>
      <c r="F10" s="89">
        <f>E10/C10</f>
        <v>0.17488967343336276</v>
      </c>
      <c r="G10" s="89">
        <f>E10/D10</f>
        <v>0.1667929292929293</v>
      </c>
    </row>
    <row r="11" spans="1:7" ht="15.75" outlineLevel="1">
      <c r="A11" s="39" t="s">
        <v>96</v>
      </c>
      <c r="B11" s="44" t="s">
        <v>94</v>
      </c>
      <c r="C11" s="78">
        <v>2336.1</v>
      </c>
      <c r="D11" s="78">
        <v>2336.1</v>
      </c>
      <c r="E11" s="78">
        <v>2342.3</v>
      </c>
      <c r="F11" s="89">
        <f>E11/C11</f>
        <v>1.0026539959761998</v>
      </c>
      <c r="G11" s="89">
        <f>E11/D11</f>
        <v>1.0026539959761998</v>
      </c>
    </row>
    <row r="12" spans="1:7" ht="15.75" outlineLevel="1">
      <c r="A12" s="39" t="s">
        <v>96</v>
      </c>
      <c r="B12" s="44" t="s">
        <v>95</v>
      </c>
      <c r="C12" s="78">
        <v>9476</v>
      </c>
      <c r="D12" s="78">
        <v>9476</v>
      </c>
      <c r="E12" s="78">
        <v>1382.4</v>
      </c>
      <c r="F12" s="89">
        <f>E12/C12</f>
        <v>0.1458843393837062</v>
      </c>
      <c r="G12" s="89">
        <f>E12/D12</f>
        <v>0.1458843393837062</v>
      </c>
    </row>
    <row r="13" spans="1:7" ht="15.75" outlineLevel="1">
      <c r="A13" s="39" t="s">
        <v>12</v>
      </c>
      <c r="B13" s="44" t="s">
        <v>13</v>
      </c>
      <c r="C13" s="78">
        <v>2036.8</v>
      </c>
      <c r="D13" s="78">
        <v>2136.8</v>
      </c>
      <c r="E13" s="78">
        <v>1972.2</v>
      </c>
      <c r="F13" s="89">
        <f>E13/C13</f>
        <v>0.9682835820895522</v>
      </c>
      <c r="G13" s="89">
        <f>E13/D13</f>
        <v>0.9229689254960688</v>
      </c>
    </row>
    <row r="14" spans="1:249" s="46" customFormat="1" ht="15.75" outlineLevel="1">
      <c r="A14" s="39" t="s">
        <v>118</v>
      </c>
      <c r="B14" s="44" t="s">
        <v>119</v>
      </c>
      <c r="C14" s="78"/>
      <c r="D14" s="78"/>
      <c r="E14" s="78"/>
      <c r="F14" s="89"/>
      <c r="G14" s="89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</row>
    <row r="15" spans="1:249" ht="15.75" outlineLevel="1">
      <c r="A15" s="104" t="s">
        <v>15</v>
      </c>
      <c r="B15" s="104"/>
      <c r="C15" s="49">
        <f>SUM(C5:C14)</f>
        <v>163716.4</v>
      </c>
      <c r="D15" s="49">
        <f>SUM(D5:D14)</f>
        <v>168459.4</v>
      </c>
      <c r="E15" s="49">
        <f>SUM(E5:E14)</f>
        <v>115312.4</v>
      </c>
      <c r="F15" s="42">
        <f>E15/C15</f>
        <v>0.7043423872012822</v>
      </c>
      <c r="G15" s="42">
        <f>E15/D15</f>
        <v>0.6845115202832255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</row>
    <row r="16" spans="1:7" ht="15.75" outlineLevel="1">
      <c r="A16" s="39" t="s">
        <v>73</v>
      </c>
      <c r="B16" s="40" t="s">
        <v>16</v>
      </c>
      <c r="C16" s="78">
        <v>4951.2</v>
      </c>
      <c r="D16" s="78">
        <v>4951.2</v>
      </c>
      <c r="E16" s="41">
        <v>7526.9</v>
      </c>
      <c r="F16" s="89">
        <f>E16/C16</f>
        <v>1.520217321053482</v>
      </c>
      <c r="G16" s="89">
        <f>E16/D16</f>
        <v>1.520217321053482</v>
      </c>
    </row>
    <row r="17" spans="1:7" ht="15.75" outlineLevel="1">
      <c r="A17" s="39" t="s">
        <v>82</v>
      </c>
      <c r="B17" s="40" t="s">
        <v>16</v>
      </c>
      <c r="C17" s="78">
        <v>521.5</v>
      </c>
      <c r="D17" s="78">
        <v>521.5</v>
      </c>
      <c r="E17" s="41">
        <v>352.4</v>
      </c>
      <c r="F17" s="89">
        <f>E17/C17</f>
        <v>0.6757430488974113</v>
      </c>
      <c r="G17" s="89">
        <f>E17/D17</f>
        <v>0.6757430488974113</v>
      </c>
    </row>
    <row r="18" spans="1:7" ht="31.5" outlineLevel="1">
      <c r="A18" s="39" t="s">
        <v>65</v>
      </c>
      <c r="B18" s="44" t="s">
        <v>17</v>
      </c>
      <c r="C18" s="78">
        <v>2039</v>
      </c>
      <c r="D18" s="78">
        <v>2039</v>
      </c>
      <c r="E18" s="41">
        <v>1208.4</v>
      </c>
      <c r="F18" s="89">
        <f>E18/C18</f>
        <v>0.5926434526728789</v>
      </c>
      <c r="G18" s="89">
        <f>E18/D18</f>
        <v>0.5926434526728789</v>
      </c>
    </row>
    <row r="19" spans="1:7" ht="31.5" outlineLevel="1">
      <c r="A19" s="39" t="s">
        <v>70</v>
      </c>
      <c r="B19" s="44" t="s">
        <v>71</v>
      </c>
      <c r="C19" s="78">
        <v>4.1</v>
      </c>
      <c r="D19" s="78">
        <v>4.1</v>
      </c>
      <c r="E19" s="41">
        <v>6.8</v>
      </c>
      <c r="F19" s="89">
        <f>E19/C19</f>
        <v>1.6585365853658538</v>
      </c>
      <c r="G19" s="89">
        <f>E19/D19</f>
        <v>1.6585365853658538</v>
      </c>
    </row>
    <row r="20" spans="1:7" ht="31.5" outlineLevel="1">
      <c r="A20" s="39" t="s">
        <v>64</v>
      </c>
      <c r="B20" s="44" t="s">
        <v>18</v>
      </c>
      <c r="C20" s="78">
        <v>364</v>
      </c>
      <c r="D20" s="78">
        <v>364</v>
      </c>
      <c r="E20" s="41">
        <v>121.7</v>
      </c>
      <c r="F20" s="89">
        <f>E20/C20</f>
        <v>0.3343406593406594</v>
      </c>
      <c r="G20" s="89">
        <f>E20/D20</f>
        <v>0.3343406593406594</v>
      </c>
    </row>
    <row r="21" spans="1:7" ht="15.75" outlineLevel="1">
      <c r="A21" s="39" t="s">
        <v>19</v>
      </c>
      <c r="B21" s="44" t="s">
        <v>20</v>
      </c>
      <c r="C21" s="78">
        <v>534</v>
      </c>
      <c r="D21" s="78">
        <v>534</v>
      </c>
      <c r="E21" s="41">
        <v>255</v>
      </c>
      <c r="F21" s="89">
        <f>E21/C21</f>
        <v>0.47752808988764045</v>
      </c>
      <c r="G21" s="89">
        <f>E21/D21</f>
        <v>0.47752808988764045</v>
      </c>
    </row>
    <row r="22" spans="1:7" ht="15.75" outlineLevel="1">
      <c r="A22" s="39" t="s">
        <v>97</v>
      </c>
      <c r="B22" s="44" t="s">
        <v>99</v>
      </c>
      <c r="C22" s="78">
        <v>60</v>
      </c>
      <c r="D22" s="78">
        <v>60</v>
      </c>
      <c r="E22" s="41">
        <v>30.2</v>
      </c>
      <c r="F22" s="89">
        <f>E22/C22</f>
        <v>0.5033333333333333</v>
      </c>
      <c r="G22" s="89">
        <f>E22/D22</f>
        <v>0.5033333333333333</v>
      </c>
    </row>
    <row r="23" spans="1:7" ht="30.75" customHeight="1" outlineLevel="1">
      <c r="A23" s="39" t="s">
        <v>93</v>
      </c>
      <c r="B23" s="44" t="s">
        <v>88</v>
      </c>
      <c r="C23" s="78"/>
      <c r="D23" s="78">
        <v>3398</v>
      </c>
      <c r="E23" s="78">
        <v>3517.3</v>
      </c>
      <c r="F23" s="89"/>
      <c r="G23" s="89">
        <f>E23/D23</f>
        <v>1.03510888758093</v>
      </c>
    </row>
    <row r="24" spans="1:7" ht="31.5" outlineLevel="1">
      <c r="A24" s="39" t="s">
        <v>77</v>
      </c>
      <c r="B24" s="44" t="s">
        <v>72</v>
      </c>
      <c r="C24" s="78">
        <v>100</v>
      </c>
      <c r="D24" s="78">
        <v>100</v>
      </c>
      <c r="E24" s="41"/>
      <c r="F24" s="89">
        <f>E24/C24</f>
        <v>0</v>
      </c>
      <c r="G24" s="89">
        <f>E24/D24</f>
        <v>0</v>
      </c>
    </row>
    <row r="25" spans="1:7" ht="15.75" outlineLevel="1">
      <c r="A25" s="39" t="s">
        <v>76</v>
      </c>
      <c r="B25" s="44" t="s">
        <v>21</v>
      </c>
      <c r="C25" s="78">
        <v>350</v>
      </c>
      <c r="D25" s="78">
        <v>1007</v>
      </c>
      <c r="E25" s="41">
        <v>2280.7</v>
      </c>
      <c r="F25" s="77" t="s">
        <v>14</v>
      </c>
      <c r="G25" s="77" t="s">
        <v>14</v>
      </c>
    </row>
    <row r="26" spans="1:7" ht="15.75" outlineLevel="1">
      <c r="A26" s="39" t="s">
        <v>22</v>
      </c>
      <c r="B26" s="44" t="s">
        <v>23</v>
      </c>
      <c r="C26" s="78">
        <v>536.7</v>
      </c>
      <c r="D26" s="78">
        <v>536.7</v>
      </c>
      <c r="E26" s="41">
        <v>392.1</v>
      </c>
      <c r="F26" s="89">
        <f>E26/C26</f>
        <v>0.7305757406372275</v>
      </c>
      <c r="G26" s="89">
        <f>E26/D26</f>
        <v>0.7305757406372275</v>
      </c>
    </row>
    <row r="27" spans="1:249" s="47" customFormat="1" ht="15.75" outlineLevel="1">
      <c r="A27" s="39" t="s">
        <v>24</v>
      </c>
      <c r="B27" s="44" t="s">
        <v>25</v>
      </c>
      <c r="C27" s="78"/>
      <c r="D27" s="78"/>
      <c r="E27" s="41">
        <v>42</v>
      </c>
      <c r="F27" s="89"/>
      <c r="G27" s="89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</row>
    <row r="28" spans="1:7" s="47" customFormat="1" ht="15.75">
      <c r="A28" s="106" t="s">
        <v>26</v>
      </c>
      <c r="B28" s="106"/>
      <c r="C28" s="49">
        <f>SUM(C16:C27)</f>
        <v>9460.5</v>
      </c>
      <c r="D28" s="49">
        <f>SUM(D16:D27)</f>
        <v>13515.5</v>
      </c>
      <c r="E28" s="49">
        <f>SUM(E16:E27)</f>
        <v>15733.500000000002</v>
      </c>
      <c r="F28" s="42">
        <f>E28/C28</f>
        <v>1.6630727762803237</v>
      </c>
      <c r="G28" s="42">
        <f>E28/D28</f>
        <v>1.1641078761422072</v>
      </c>
    </row>
    <row r="29" spans="1:7" s="47" customFormat="1" ht="15.75" outlineLevel="1">
      <c r="A29" s="105" t="s">
        <v>27</v>
      </c>
      <c r="B29" s="105"/>
      <c r="C29" s="49">
        <f>C15+C28</f>
        <v>173176.9</v>
      </c>
      <c r="D29" s="49">
        <f>D15+D28</f>
        <v>181974.9</v>
      </c>
      <c r="E29" s="49">
        <f>E15+E28</f>
        <v>131045.9</v>
      </c>
      <c r="F29" s="42">
        <f>E29/C29</f>
        <v>0.756716975531956</v>
      </c>
      <c r="G29" s="42">
        <f>E29/D29</f>
        <v>0.7201317324532119</v>
      </c>
    </row>
    <row r="30" spans="1:7" s="47" customFormat="1" ht="85.5" customHeight="1" outlineLevel="2">
      <c r="A30" s="48" t="s">
        <v>28</v>
      </c>
      <c r="B30" s="1" t="s">
        <v>29</v>
      </c>
      <c r="C30" s="49">
        <f>C31+C36+C37+C38</f>
        <v>332155.3</v>
      </c>
      <c r="D30" s="49">
        <f>D31+D36+D37+D38</f>
        <v>359007.79999999993</v>
      </c>
      <c r="E30" s="49">
        <f>E31+E36+E37+E38</f>
        <v>283672.79999999993</v>
      </c>
      <c r="F30" s="43">
        <f>E30/C30</f>
        <v>0.8540366509280446</v>
      </c>
      <c r="G30" s="43">
        <f>E30/D30</f>
        <v>0.7901577625890022</v>
      </c>
    </row>
    <row r="31" spans="1:249" ht="78.75">
      <c r="A31" s="48" t="s">
        <v>30</v>
      </c>
      <c r="B31" s="1" t="s">
        <v>31</v>
      </c>
      <c r="C31" s="49">
        <f>C32+C33+C34+C35</f>
        <v>332155.3</v>
      </c>
      <c r="D31" s="49">
        <f>D32+D33+D34+D35</f>
        <v>360397.79999999993</v>
      </c>
      <c r="E31" s="49">
        <f>E32+E33+E34+E35</f>
        <v>286582.69999999995</v>
      </c>
      <c r="F31" s="43">
        <f>E31/C31</f>
        <v>0.8627973119802693</v>
      </c>
      <c r="G31" s="43">
        <f>E31/D31</f>
        <v>0.7951843768191704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</row>
    <row r="32" spans="1:249" ht="78.75">
      <c r="A32" s="48" t="s">
        <v>106</v>
      </c>
      <c r="B32" s="48" t="s">
        <v>33</v>
      </c>
      <c r="C32" s="49">
        <v>117523.3</v>
      </c>
      <c r="D32" s="49">
        <v>117523.3</v>
      </c>
      <c r="E32" s="49">
        <v>103989.6</v>
      </c>
      <c r="F32" s="43">
        <f>E32/C32</f>
        <v>0.8848424099731713</v>
      </c>
      <c r="G32" s="43">
        <f>E32/D32</f>
        <v>0.8848424099731713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</row>
    <row r="33" spans="1:249" ht="94.5">
      <c r="A33" s="48" t="s">
        <v>107</v>
      </c>
      <c r="B33" s="48" t="s">
        <v>35</v>
      </c>
      <c r="C33" s="49">
        <v>17036.6</v>
      </c>
      <c r="D33" s="49">
        <v>31740.1</v>
      </c>
      <c r="E33" s="49">
        <v>20186.5</v>
      </c>
      <c r="F33" s="43">
        <f>E33/C33</f>
        <v>1.1848901776176</v>
      </c>
      <c r="G33" s="43">
        <f>E33/D33</f>
        <v>0.6359935854014322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</row>
    <row r="34" spans="1:249" ht="78.75">
      <c r="A34" s="48" t="s">
        <v>108</v>
      </c>
      <c r="B34" s="48" t="s">
        <v>37</v>
      </c>
      <c r="C34" s="49">
        <v>197595.4</v>
      </c>
      <c r="D34" s="49">
        <v>203584.8</v>
      </c>
      <c r="E34" s="49">
        <v>154857</v>
      </c>
      <c r="F34" s="43">
        <f>E34/C34</f>
        <v>0.7837075154583558</v>
      </c>
      <c r="G34" s="43">
        <f>E34/D34</f>
        <v>0.7606510898652552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</row>
    <row r="35" spans="1:249" ht="31.5">
      <c r="A35" s="48" t="s">
        <v>109</v>
      </c>
      <c r="B35" s="48" t="s">
        <v>63</v>
      </c>
      <c r="C35" s="49">
        <v>0</v>
      </c>
      <c r="D35" s="49">
        <v>7549.6</v>
      </c>
      <c r="E35" s="49">
        <v>7549.6</v>
      </c>
      <c r="F35" s="77"/>
      <c r="G35" s="42">
        <f>E35/D35</f>
        <v>1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</row>
    <row r="36" spans="1:249" ht="47.25">
      <c r="A36" s="48" t="s">
        <v>89</v>
      </c>
      <c r="B36" s="50" t="s">
        <v>90</v>
      </c>
      <c r="C36" s="87"/>
      <c r="D36" s="87">
        <v>422.7</v>
      </c>
      <c r="E36" s="88">
        <v>10</v>
      </c>
      <c r="F36" s="77"/>
      <c r="G36" s="42">
        <f>E36/D36</f>
        <v>0.02365744026496333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</row>
    <row r="37" spans="1:249" ht="31.5">
      <c r="A37" s="48" t="s">
        <v>91</v>
      </c>
      <c r="B37" s="50" t="s">
        <v>92</v>
      </c>
      <c r="C37" s="86"/>
      <c r="D37" s="87">
        <v>1649.7</v>
      </c>
      <c r="E37" s="88">
        <v>542.5</v>
      </c>
      <c r="F37" s="77"/>
      <c r="G37" s="42">
        <f>E37/D37</f>
        <v>0.3288476692732012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</row>
    <row r="38" spans="1:249" ht="47.25">
      <c r="A38" s="48" t="s">
        <v>110</v>
      </c>
      <c r="B38" s="50" t="s">
        <v>66</v>
      </c>
      <c r="C38" s="49"/>
      <c r="D38" s="76">
        <v>-3462.4</v>
      </c>
      <c r="E38" s="76">
        <v>-3462.4</v>
      </c>
      <c r="F38" s="77"/>
      <c r="G38" s="42">
        <f>E38/D38</f>
        <v>1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</row>
    <row r="39" spans="1:249" ht="15.75">
      <c r="A39" s="103" t="s">
        <v>38</v>
      </c>
      <c r="B39" s="103"/>
      <c r="C39" s="49">
        <f>C29+C30</f>
        <v>505332.19999999995</v>
      </c>
      <c r="D39" s="49">
        <f>D29+D30</f>
        <v>540982.7</v>
      </c>
      <c r="E39" s="49">
        <f>E29+E30</f>
        <v>414718.69999999995</v>
      </c>
      <c r="F39" s="42">
        <f>E39/C39</f>
        <v>0.820685283858816</v>
      </c>
      <c r="G39" s="42">
        <f>E39/D39</f>
        <v>0.7666025179733104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</row>
  </sheetData>
  <sheetProtection/>
  <mergeCells count="7">
    <mergeCell ref="A39:B39"/>
    <mergeCell ref="A15:B15"/>
    <mergeCell ref="A29:B29"/>
    <mergeCell ref="A28:B28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5"/>
  <sheetViews>
    <sheetView view="pageBreakPreview" zoomScaleSheetLayoutView="100" zoomScalePageLayoutView="0" workbookViewId="0" topLeftCell="A23">
      <selection activeCell="D31" sqref="D31"/>
    </sheetView>
  </sheetViews>
  <sheetFormatPr defaultColWidth="9.00390625" defaultRowHeight="12.75" outlineLevelRow="1" outlineLevelCol="1"/>
  <cols>
    <col min="1" max="1" width="30.75390625" style="8" customWidth="1"/>
    <col min="2" max="2" width="47.375" style="8" customWidth="1"/>
    <col min="3" max="3" width="12.625" style="8" customWidth="1" outlineLevel="1"/>
    <col min="4" max="4" width="14.375" style="8" customWidth="1" outlineLevel="1"/>
    <col min="5" max="5" width="13.375" style="8" customWidth="1"/>
    <col min="6" max="6" width="13.75390625" style="8" customWidth="1"/>
    <col min="7" max="7" width="13.375" style="31" customWidth="1"/>
    <col min="8" max="16384" width="9.125" style="8" customWidth="1"/>
  </cols>
  <sheetData>
    <row r="1" spans="1:5" ht="17.25" customHeight="1">
      <c r="A1" s="107" t="s">
        <v>0</v>
      </c>
      <c r="B1" s="107"/>
      <c r="C1" s="107"/>
      <c r="D1" s="107"/>
      <c r="E1" s="107"/>
    </row>
    <row r="2" spans="1:5" ht="15.75">
      <c r="A2" s="107" t="s">
        <v>39</v>
      </c>
      <c r="B2" s="107"/>
      <c r="C2" s="107"/>
      <c r="D2" s="107"/>
      <c r="E2" s="107"/>
    </row>
    <row r="3" spans="1:5" ht="15.75">
      <c r="A3" s="116" t="s">
        <v>132</v>
      </c>
      <c r="B3" s="116"/>
      <c r="C3" s="116"/>
      <c r="D3" s="116"/>
      <c r="E3" s="116"/>
    </row>
    <row r="4" spans="1:7" s="56" customFormat="1" ht="87.75" customHeight="1">
      <c r="A4" s="53" t="s">
        <v>2</v>
      </c>
      <c r="B4" s="54" t="s">
        <v>3</v>
      </c>
      <c r="C4" s="55" t="s">
        <v>116</v>
      </c>
      <c r="D4" s="57" t="s">
        <v>117</v>
      </c>
      <c r="E4" s="55" t="s">
        <v>133</v>
      </c>
      <c r="F4" s="55" t="s">
        <v>61</v>
      </c>
      <c r="G4" s="55" t="s">
        <v>69</v>
      </c>
    </row>
    <row r="5" spans="1:7" s="56" customFormat="1" ht="15.75" outlineLevel="1">
      <c r="A5" s="39" t="s">
        <v>4</v>
      </c>
      <c r="B5" s="40" t="s">
        <v>5</v>
      </c>
      <c r="C5" s="78">
        <v>119779.1</v>
      </c>
      <c r="D5" s="78">
        <v>123822.1</v>
      </c>
      <c r="E5" s="78">
        <v>88384.2</v>
      </c>
      <c r="F5" s="77">
        <f>E5/C5</f>
        <v>0.7378933386542393</v>
      </c>
      <c r="G5" s="77">
        <f>E5/D5</f>
        <v>0.713799879019981</v>
      </c>
    </row>
    <row r="6" spans="1:7" s="56" customFormat="1" ht="15.75" outlineLevel="1">
      <c r="A6" s="39" t="s">
        <v>6</v>
      </c>
      <c r="B6" s="40" t="s">
        <v>7</v>
      </c>
      <c r="C6" s="78">
        <v>5737.4</v>
      </c>
      <c r="D6" s="78">
        <v>5737.4</v>
      </c>
      <c r="E6" s="78">
        <v>3661.3</v>
      </c>
      <c r="F6" s="77">
        <f>E6/C6</f>
        <v>0.6381461986265556</v>
      </c>
      <c r="G6" s="77">
        <f>E6/D6</f>
        <v>0.6381461986265556</v>
      </c>
    </row>
    <row r="7" spans="1:7" s="56" customFormat="1" ht="15.75" outlineLevel="1">
      <c r="A7" s="39" t="s">
        <v>8</v>
      </c>
      <c r="B7" s="40" t="s">
        <v>9</v>
      </c>
      <c r="C7" s="41">
        <v>25.7</v>
      </c>
      <c r="D7" s="41">
        <v>25.7</v>
      </c>
      <c r="E7" s="41">
        <v>11.9</v>
      </c>
      <c r="F7" s="77">
        <f>E7/C7</f>
        <v>0.46303501945525294</v>
      </c>
      <c r="G7" s="77">
        <f>E7/D7</f>
        <v>0.46303501945525294</v>
      </c>
    </row>
    <row r="8" spans="1:7" s="56" customFormat="1" ht="15.75" outlineLevel="1">
      <c r="A8" s="39" t="s">
        <v>12</v>
      </c>
      <c r="B8" s="40" t="s">
        <v>13</v>
      </c>
      <c r="C8" s="41">
        <v>2036.8</v>
      </c>
      <c r="D8" s="41">
        <v>2136.8</v>
      </c>
      <c r="E8" s="41">
        <v>1972.2</v>
      </c>
      <c r="F8" s="77">
        <f>E8/C8</f>
        <v>0.9682835820895522</v>
      </c>
      <c r="G8" s="77">
        <f>E8/D8</f>
        <v>0.9229689254960688</v>
      </c>
    </row>
    <row r="9" spans="1:7" s="56" customFormat="1" ht="31.5" outlineLevel="1">
      <c r="A9" s="39" t="s">
        <v>128</v>
      </c>
      <c r="B9" s="44" t="s">
        <v>127</v>
      </c>
      <c r="C9" s="41"/>
      <c r="D9" s="41"/>
      <c r="E9" s="41">
        <v>30.5</v>
      </c>
      <c r="F9" s="77"/>
      <c r="G9" s="77"/>
    </row>
    <row r="10" spans="1:7" s="58" customFormat="1" ht="15.75" outlineLevel="1">
      <c r="A10" s="114" t="s">
        <v>15</v>
      </c>
      <c r="B10" s="115"/>
      <c r="C10" s="49">
        <f>SUM(C5:C9)</f>
        <v>127579</v>
      </c>
      <c r="D10" s="49">
        <f>SUM(D5:D9)</f>
        <v>131722</v>
      </c>
      <c r="E10" s="49">
        <f>SUM(E5:E9)</f>
        <v>94060.09999999999</v>
      </c>
      <c r="F10" s="52">
        <f>E10/C10</f>
        <v>0.7372694565720063</v>
      </c>
      <c r="G10" s="52">
        <f>E10/D10</f>
        <v>0.7140804117763168</v>
      </c>
    </row>
    <row r="11" spans="1:7" s="45" customFormat="1" ht="15.75" outlineLevel="1">
      <c r="A11" s="39" t="s">
        <v>73</v>
      </c>
      <c r="B11" s="40" t="s">
        <v>16</v>
      </c>
      <c r="C11" s="78">
        <v>2762.1</v>
      </c>
      <c r="D11" s="78">
        <v>2762.1</v>
      </c>
      <c r="E11" s="41">
        <v>4136</v>
      </c>
      <c r="F11" s="89">
        <f>E11/C11</f>
        <v>1.4974113898845083</v>
      </c>
      <c r="G11" s="89">
        <f>E11/D11</f>
        <v>1.4974113898845083</v>
      </c>
    </row>
    <row r="12" spans="1:7" s="45" customFormat="1" ht="15.75" outlineLevel="1">
      <c r="A12" s="39" t="s">
        <v>82</v>
      </c>
      <c r="B12" s="40" t="s">
        <v>16</v>
      </c>
      <c r="C12" s="41">
        <v>521.5</v>
      </c>
      <c r="D12" s="41">
        <v>521.5</v>
      </c>
      <c r="E12" s="41">
        <v>352.4</v>
      </c>
      <c r="F12" s="89">
        <f>E12/C12</f>
        <v>0.6757430488974113</v>
      </c>
      <c r="G12" s="89">
        <f>E12/D12</f>
        <v>0.6757430488974113</v>
      </c>
    </row>
    <row r="13" spans="1:7" s="45" customFormat="1" ht="15.75" outlineLevel="1">
      <c r="A13" s="39" t="s">
        <v>65</v>
      </c>
      <c r="B13" s="44" t="s">
        <v>17</v>
      </c>
      <c r="C13" s="78">
        <v>2039</v>
      </c>
      <c r="D13" s="78">
        <v>2039</v>
      </c>
      <c r="E13" s="41">
        <v>1208.4</v>
      </c>
      <c r="F13" s="89">
        <f>E13/C13</f>
        <v>0.5926434526728789</v>
      </c>
      <c r="G13" s="89">
        <f>E13/D13</f>
        <v>0.5926434526728789</v>
      </c>
    </row>
    <row r="14" spans="1:7" s="45" customFormat="1" ht="31.5" outlineLevel="1">
      <c r="A14" s="39" t="s">
        <v>70</v>
      </c>
      <c r="B14" s="44" t="s">
        <v>71</v>
      </c>
      <c r="C14" s="41">
        <v>4.1</v>
      </c>
      <c r="D14" s="41">
        <v>4.1</v>
      </c>
      <c r="E14" s="41">
        <v>6.8</v>
      </c>
      <c r="F14" s="89">
        <f>E14/C14</f>
        <v>1.6585365853658538</v>
      </c>
      <c r="G14" s="89">
        <f>E14/D14</f>
        <v>1.6585365853658538</v>
      </c>
    </row>
    <row r="15" spans="1:7" s="45" customFormat="1" ht="15.75" outlineLevel="1">
      <c r="A15" s="39" t="s">
        <v>64</v>
      </c>
      <c r="B15" s="44" t="s">
        <v>18</v>
      </c>
      <c r="C15" s="41">
        <v>364</v>
      </c>
      <c r="D15" s="41">
        <v>364</v>
      </c>
      <c r="E15" s="41">
        <v>74.8</v>
      </c>
      <c r="F15" s="89">
        <f>E15/C15</f>
        <v>0.20549450549450549</v>
      </c>
      <c r="G15" s="89">
        <f>E15/D15</f>
        <v>0.20549450549450549</v>
      </c>
    </row>
    <row r="16" spans="1:7" s="45" customFormat="1" ht="15.75" outlineLevel="1">
      <c r="A16" s="39" t="s">
        <v>19</v>
      </c>
      <c r="B16" s="44" t="s">
        <v>20</v>
      </c>
      <c r="C16" s="78">
        <v>534</v>
      </c>
      <c r="D16" s="78">
        <v>534</v>
      </c>
      <c r="E16" s="41">
        <v>255</v>
      </c>
      <c r="F16" s="89">
        <f>E16/C16</f>
        <v>0.47752808988764045</v>
      </c>
      <c r="G16" s="89">
        <f>E16/D16</f>
        <v>0.47752808988764045</v>
      </c>
    </row>
    <row r="17" spans="1:7" s="45" customFormat="1" ht="15.75" outlineLevel="1">
      <c r="A17" s="39" t="s">
        <v>98</v>
      </c>
      <c r="B17" s="44" t="s">
        <v>99</v>
      </c>
      <c r="C17" s="78">
        <v>60</v>
      </c>
      <c r="D17" s="78">
        <v>60</v>
      </c>
      <c r="E17" s="41">
        <v>30.2</v>
      </c>
      <c r="F17" s="89">
        <f>E17/C17</f>
        <v>0.5033333333333333</v>
      </c>
      <c r="G17" s="89">
        <f>E17/D17</f>
        <v>0.5033333333333333</v>
      </c>
    </row>
    <row r="18" spans="1:7" s="45" customFormat="1" ht="15.75" outlineLevel="1">
      <c r="A18" s="39" t="s">
        <v>100</v>
      </c>
      <c r="B18" s="44" t="s">
        <v>88</v>
      </c>
      <c r="C18" s="78"/>
      <c r="D18" s="78">
        <v>3398</v>
      </c>
      <c r="E18" s="78">
        <v>3517.3</v>
      </c>
      <c r="F18" s="89"/>
      <c r="G18" s="89">
        <f>E18/D18</f>
        <v>1.03510888758093</v>
      </c>
    </row>
    <row r="19" spans="1:7" s="45" customFormat="1" ht="30.75" customHeight="1" outlineLevel="1">
      <c r="A19" s="39" t="s">
        <v>77</v>
      </c>
      <c r="B19" s="44" t="s">
        <v>72</v>
      </c>
      <c r="C19" s="41">
        <v>100</v>
      </c>
      <c r="D19" s="41">
        <v>100</v>
      </c>
      <c r="E19" s="41"/>
      <c r="F19" s="89">
        <f>E19/C19</f>
        <v>0</v>
      </c>
      <c r="G19" s="89">
        <f>E19/D19</f>
        <v>0</v>
      </c>
    </row>
    <row r="20" spans="1:7" s="45" customFormat="1" ht="15.75" outlineLevel="1">
      <c r="A20" s="39" t="s">
        <v>76</v>
      </c>
      <c r="B20" s="44" t="s">
        <v>21</v>
      </c>
      <c r="C20" s="41">
        <v>250</v>
      </c>
      <c r="D20" s="41">
        <v>507</v>
      </c>
      <c r="E20" s="41">
        <v>1147.3</v>
      </c>
      <c r="F20" s="77" t="s">
        <v>14</v>
      </c>
      <c r="G20" s="77" t="s">
        <v>14</v>
      </c>
    </row>
    <row r="21" spans="1:7" s="45" customFormat="1" ht="15.75" outlineLevel="1">
      <c r="A21" s="39" t="s">
        <v>22</v>
      </c>
      <c r="B21" s="44" t="s">
        <v>23</v>
      </c>
      <c r="C21" s="41">
        <v>536.7</v>
      </c>
      <c r="D21" s="41">
        <v>536.7</v>
      </c>
      <c r="E21" s="41">
        <v>392.1</v>
      </c>
      <c r="F21" s="89">
        <f>E21/C21</f>
        <v>0.7305757406372275</v>
      </c>
      <c r="G21" s="89">
        <f>E21/D21</f>
        <v>0.7305757406372275</v>
      </c>
    </row>
    <row r="22" spans="1:7" s="45" customFormat="1" ht="15.75" outlineLevel="1">
      <c r="A22" s="39" t="s">
        <v>24</v>
      </c>
      <c r="B22" s="44" t="s">
        <v>25</v>
      </c>
      <c r="C22" s="41"/>
      <c r="D22" s="41"/>
      <c r="E22" s="41">
        <v>42</v>
      </c>
      <c r="F22" s="89"/>
      <c r="G22" s="89"/>
    </row>
    <row r="23" spans="1:7" s="59" customFormat="1" ht="15.75" outlineLevel="1">
      <c r="A23" s="112" t="s">
        <v>26</v>
      </c>
      <c r="B23" s="113"/>
      <c r="C23" s="93">
        <f>SUM(C11:C22)</f>
        <v>7171.400000000001</v>
      </c>
      <c r="D23" s="93">
        <f>SUM(D11:D22)</f>
        <v>10826.400000000001</v>
      </c>
      <c r="E23" s="93">
        <f>SUM(E11:E22)</f>
        <v>11162.3</v>
      </c>
      <c r="F23" s="52">
        <f>E23/C23</f>
        <v>1.5565022171403071</v>
      </c>
      <c r="G23" s="52">
        <f>E23/D23</f>
        <v>1.031026010492869</v>
      </c>
    </row>
    <row r="24" spans="1:7" s="32" customFormat="1" ht="24.75" customHeight="1">
      <c r="A24" s="110" t="s">
        <v>27</v>
      </c>
      <c r="B24" s="111"/>
      <c r="C24" s="49">
        <f>C10+C23</f>
        <v>134750.4</v>
      </c>
      <c r="D24" s="49">
        <f>D10+D23</f>
        <v>142548.4</v>
      </c>
      <c r="E24" s="49">
        <f>E10+E23</f>
        <v>105222.4</v>
      </c>
      <c r="F24" s="52">
        <f>E24/C24</f>
        <v>0.7808689250644154</v>
      </c>
      <c r="G24" s="52">
        <f>E24/D24</f>
        <v>0.7381520943062145</v>
      </c>
    </row>
    <row r="25" spans="1:7" s="47" customFormat="1" ht="15.75" outlineLevel="1">
      <c r="A25" s="48" t="s">
        <v>28</v>
      </c>
      <c r="B25" s="1" t="s">
        <v>29</v>
      </c>
      <c r="C25" s="49">
        <f>C26+C31+C32+C33+C34</f>
        <v>334893.7</v>
      </c>
      <c r="D25" s="49">
        <f>D26+D31+D32+D33+D34</f>
        <v>359913.69999999995</v>
      </c>
      <c r="E25" s="49">
        <f>E26+E31+E32+E33+E34</f>
        <v>283754.69999999995</v>
      </c>
      <c r="F25" s="43">
        <f>E25/C25</f>
        <v>0.8472978142019392</v>
      </c>
      <c r="G25" s="43">
        <f>E25/D25</f>
        <v>0.7883964961600517</v>
      </c>
    </row>
    <row r="26" spans="1:7" s="47" customFormat="1" ht="75" customHeight="1" outlineLevel="1">
      <c r="A26" s="48" t="s">
        <v>30</v>
      </c>
      <c r="B26" s="1" t="s">
        <v>31</v>
      </c>
      <c r="C26" s="49">
        <f>C27+C28+C29+C30</f>
        <v>334893.7</v>
      </c>
      <c r="D26" s="49">
        <f>D27+D28+D29+D30</f>
        <v>363376.1</v>
      </c>
      <c r="E26" s="49">
        <f>E27+E28+E29+E30</f>
        <v>287217.1</v>
      </c>
      <c r="F26" s="43">
        <f>E26/C26</f>
        <v>0.8576366172310795</v>
      </c>
      <c r="G26" s="43">
        <f>E26/D26</f>
        <v>0.7904127431605986</v>
      </c>
    </row>
    <row r="27" spans="1:7" s="47" customFormat="1" ht="45.75" customHeight="1" outlineLevel="1">
      <c r="A27" s="48" t="s">
        <v>32</v>
      </c>
      <c r="B27" s="48" t="s">
        <v>33</v>
      </c>
      <c r="C27" s="49">
        <v>117523.3</v>
      </c>
      <c r="D27" s="49">
        <v>117523.3</v>
      </c>
      <c r="E27" s="49">
        <v>103989.6</v>
      </c>
      <c r="F27" s="43">
        <f>E27/C27</f>
        <v>0.8848424099731713</v>
      </c>
      <c r="G27" s="43">
        <f>E27/D27</f>
        <v>0.8848424099731713</v>
      </c>
    </row>
    <row r="28" spans="1:249" ht="47.25">
      <c r="A28" s="48" t="s">
        <v>34</v>
      </c>
      <c r="B28" s="48" t="s">
        <v>35</v>
      </c>
      <c r="C28" s="49">
        <v>17036.6</v>
      </c>
      <c r="D28" s="49">
        <v>31740.1</v>
      </c>
      <c r="E28" s="49">
        <v>20186.5</v>
      </c>
      <c r="F28" s="43">
        <f>E28/C28</f>
        <v>1.1848901776176</v>
      </c>
      <c r="G28" s="43">
        <f>E28/D28</f>
        <v>0.6359935854014322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</row>
    <row r="29" spans="1:249" ht="47.25">
      <c r="A29" s="48" t="s">
        <v>36</v>
      </c>
      <c r="B29" s="48" t="s">
        <v>37</v>
      </c>
      <c r="C29" s="49">
        <v>197595.4</v>
      </c>
      <c r="D29" s="49">
        <v>203584.8</v>
      </c>
      <c r="E29" s="49">
        <v>154857</v>
      </c>
      <c r="F29" s="43">
        <f>E29/C29</f>
        <v>0.7837075154583558</v>
      </c>
      <c r="G29" s="43">
        <f>E29/D29</f>
        <v>0.7606510898652552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</row>
    <row r="30" spans="1:249" ht="15.75">
      <c r="A30" s="48" t="s">
        <v>62</v>
      </c>
      <c r="B30" s="48" t="s">
        <v>63</v>
      </c>
      <c r="C30" s="49">
        <v>2738.4</v>
      </c>
      <c r="D30" s="49">
        <v>10527.9</v>
      </c>
      <c r="E30" s="49">
        <v>8184</v>
      </c>
      <c r="F30" s="43" t="s">
        <v>14</v>
      </c>
      <c r="G30" s="42">
        <f>E30/D30</f>
        <v>0.7773630068674665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</row>
    <row r="31" spans="1:249" ht="31.5">
      <c r="A31" s="48" t="s">
        <v>89</v>
      </c>
      <c r="B31" s="50" t="s">
        <v>90</v>
      </c>
      <c r="C31" s="86"/>
      <c r="D31" s="87"/>
      <c r="E31" s="88"/>
      <c r="F31" s="77"/>
      <c r="G31" s="89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</row>
    <row r="32" spans="1:249" ht="15.75">
      <c r="A32" s="48" t="s">
        <v>91</v>
      </c>
      <c r="B32" s="50" t="s">
        <v>92</v>
      </c>
      <c r="C32" s="86"/>
      <c r="D32" s="87"/>
      <c r="E32" s="88"/>
      <c r="F32" s="77"/>
      <c r="G32" s="89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</row>
    <row r="33" spans="1:249" ht="47.25">
      <c r="A33" s="48" t="s">
        <v>111</v>
      </c>
      <c r="B33" s="50" t="s">
        <v>101</v>
      </c>
      <c r="C33" s="86"/>
      <c r="D33" s="87"/>
      <c r="E33" s="88"/>
      <c r="F33" s="77"/>
      <c r="G33" s="89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</row>
    <row r="34" spans="1:249" ht="31.5">
      <c r="A34" s="48" t="s">
        <v>110</v>
      </c>
      <c r="B34" s="50" t="s">
        <v>66</v>
      </c>
      <c r="C34" s="49"/>
      <c r="D34" s="76">
        <v>-3462.4</v>
      </c>
      <c r="E34" s="76">
        <v>-3462.4</v>
      </c>
      <c r="F34" s="77"/>
      <c r="G34" s="75">
        <f>E34/D34</f>
        <v>1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</row>
    <row r="35" spans="1:249" ht="15.75">
      <c r="A35" s="108" t="s">
        <v>38</v>
      </c>
      <c r="B35" s="109"/>
      <c r="C35" s="49">
        <f>C24+C25</f>
        <v>469644.1</v>
      </c>
      <c r="D35" s="49">
        <f>D24+D25</f>
        <v>502462.1</v>
      </c>
      <c r="E35" s="49">
        <f>E24+E25</f>
        <v>388977.1</v>
      </c>
      <c r="F35" s="75">
        <f>E35/C35</f>
        <v>0.828238021088735</v>
      </c>
      <c r="G35" s="75">
        <f>E35/D35</f>
        <v>0.7741421691307663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</row>
  </sheetData>
  <sheetProtection/>
  <mergeCells count="7">
    <mergeCell ref="A35:B35"/>
    <mergeCell ref="A24:B24"/>
    <mergeCell ref="A23:B23"/>
    <mergeCell ref="A10:B10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457"/>
  <sheetViews>
    <sheetView zoomScalePageLayoutView="0" workbookViewId="0" topLeftCell="A130">
      <selection activeCell="D101" sqref="D101"/>
    </sheetView>
  </sheetViews>
  <sheetFormatPr defaultColWidth="9.00390625" defaultRowHeight="12.75" outlineLevelCol="1"/>
  <cols>
    <col min="1" max="1" width="25.125" style="60" customWidth="1"/>
    <col min="2" max="2" width="31.00390625" style="60" customWidth="1"/>
    <col min="3" max="4" width="14.875" style="60" customWidth="1"/>
    <col min="5" max="5" width="13.00390625" style="60" customWidth="1"/>
    <col min="6" max="6" width="13.625" style="60" hidden="1" customWidth="1" outlineLevel="1"/>
    <col min="7" max="7" width="14.375" style="60" hidden="1" customWidth="1" outlineLevel="1"/>
    <col min="8" max="8" width="13.125" style="60" hidden="1" customWidth="1" collapsed="1"/>
    <col min="9" max="9" width="13.125" style="60" hidden="1" customWidth="1"/>
    <col min="10" max="11" width="13.125" style="60" customWidth="1"/>
    <col min="12" max="12" width="10.625" style="60" bestFit="1" customWidth="1"/>
    <col min="13" max="16384" width="9.125" style="60" customWidth="1"/>
  </cols>
  <sheetData>
    <row r="1" spans="1:7" ht="18">
      <c r="A1" s="127" t="s">
        <v>40</v>
      </c>
      <c r="B1" s="127"/>
      <c r="C1" s="127"/>
      <c r="D1" s="127"/>
      <c r="E1" s="127"/>
      <c r="F1" s="127"/>
      <c r="G1" s="33"/>
    </row>
    <row r="2" spans="1:7" ht="18.75" customHeight="1">
      <c r="A2" s="128" t="s">
        <v>130</v>
      </c>
      <c r="B2" s="128"/>
      <c r="C2" s="128"/>
      <c r="D2" s="128"/>
      <c r="E2" s="128"/>
      <c r="F2" s="128"/>
      <c r="G2" s="34"/>
    </row>
    <row r="3" spans="1:11" ht="13.5" customHeight="1">
      <c r="A3" s="129" t="s">
        <v>2</v>
      </c>
      <c r="B3" s="129" t="s">
        <v>3</v>
      </c>
      <c r="C3" s="131" t="s">
        <v>113</v>
      </c>
      <c r="D3" s="125" t="s">
        <v>114</v>
      </c>
      <c r="E3" s="61" t="s">
        <v>41</v>
      </c>
      <c r="F3" s="79" t="s">
        <v>83</v>
      </c>
      <c r="G3" s="62" t="s">
        <v>42</v>
      </c>
      <c r="H3" s="62" t="s">
        <v>42</v>
      </c>
      <c r="I3" s="62" t="s">
        <v>42</v>
      </c>
      <c r="J3" s="62" t="s">
        <v>42</v>
      </c>
      <c r="K3" s="62" t="s">
        <v>42</v>
      </c>
    </row>
    <row r="4" spans="1:11" ht="48.75" customHeight="1">
      <c r="A4" s="130"/>
      <c r="B4" s="130"/>
      <c r="C4" s="132"/>
      <c r="D4" s="126"/>
      <c r="E4" s="100" t="s">
        <v>131</v>
      </c>
      <c r="F4" s="100" t="s">
        <v>84</v>
      </c>
      <c r="G4" s="64" t="s">
        <v>74</v>
      </c>
      <c r="H4" s="65" t="s">
        <v>43</v>
      </c>
      <c r="I4" s="65" t="s">
        <v>44</v>
      </c>
      <c r="J4" s="64" t="s">
        <v>102</v>
      </c>
      <c r="K4" s="64" t="s">
        <v>75</v>
      </c>
    </row>
    <row r="5" spans="1:11" ht="12.75">
      <c r="A5" s="2" t="s">
        <v>4</v>
      </c>
      <c r="B5" s="3" t="s">
        <v>5</v>
      </c>
      <c r="C5" s="4">
        <f>C6+C7+C8+C9+C10+C11+C12+C13+C14</f>
        <v>13219.900000000001</v>
      </c>
      <c r="D5" s="4">
        <f>D6+D7+D8+D9+D10+D11+D12+D13+D14</f>
        <v>13559.900000000001</v>
      </c>
      <c r="E5" s="4">
        <f>E6+E7+E8+E9+E10+E11+E12+E13+E14</f>
        <v>9764.5</v>
      </c>
      <c r="F5" s="4">
        <f>F6+F7+F8+F9+F10+F11+F12+F13+F14</f>
        <v>0</v>
      </c>
      <c r="G5" s="5">
        <f>E5/C5</f>
        <v>0.7386213208874499</v>
      </c>
      <c r="H5" s="16" t="e">
        <f>E5/#REF!</f>
        <v>#REF!</v>
      </c>
      <c r="I5" s="16" t="e">
        <f>E5/#REF!</f>
        <v>#REF!</v>
      </c>
      <c r="J5" s="16">
        <f>E5/C5</f>
        <v>0.7386213208874499</v>
      </c>
      <c r="K5" s="15">
        <f>E5/D5</f>
        <v>0.7201011806871731</v>
      </c>
    </row>
    <row r="6" spans="1:11" ht="12.75">
      <c r="A6" s="66" t="s">
        <v>45</v>
      </c>
      <c r="B6" s="63"/>
      <c r="C6" s="67">
        <v>440</v>
      </c>
      <c r="D6" s="67">
        <v>440</v>
      </c>
      <c r="E6" s="68">
        <v>327.6</v>
      </c>
      <c r="F6" s="68"/>
      <c r="G6" s="69"/>
      <c r="H6" s="70"/>
      <c r="I6" s="70"/>
      <c r="J6" s="70">
        <f>E6/C6</f>
        <v>0.7445454545454546</v>
      </c>
      <c r="K6" s="70">
        <f>E6/D6</f>
        <v>0.7445454545454546</v>
      </c>
    </row>
    <row r="7" spans="1:11" ht="12.75">
      <c r="A7" s="66" t="s">
        <v>46</v>
      </c>
      <c r="B7" s="63"/>
      <c r="C7" s="67">
        <v>244.2</v>
      </c>
      <c r="D7" s="67">
        <v>244.2</v>
      </c>
      <c r="E7" s="68">
        <v>149.9</v>
      </c>
      <c r="F7" s="68"/>
      <c r="G7" s="69"/>
      <c r="H7" s="70"/>
      <c r="I7" s="70"/>
      <c r="J7" s="70">
        <f>E7/C7</f>
        <v>0.6138411138411138</v>
      </c>
      <c r="K7" s="70">
        <f>E7/D7</f>
        <v>0.6138411138411138</v>
      </c>
    </row>
    <row r="8" spans="1:11" ht="12.75">
      <c r="A8" s="66" t="s">
        <v>47</v>
      </c>
      <c r="B8" s="63"/>
      <c r="C8" s="63">
        <v>408.3</v>
      </c>
      <c r="D8" s="63">
        <v>408.3</v>
      </c>
      <c r="E8" s="67">
        <v>267.5</v>
      </c>
      <c r="F8" s="67"/>
      <c r="G8" s="69"/>
      <c r="H8" s="70"/>
      <c r="I8" s="70"/>
      <c r="J8" s="70">
        <f>E8/C8</f>
        <v>0.6551555228998286</v>
      </c>
      <c r="K8" s="70">
        <f>E8/D8</f>
        <v>0.6551555228998286</v>
      </c>
    </row>
    <row r="9" spans="1:11" ht="12.75">
      <c r="A9" s="66" t="s">
        <v>48</v>
      </c>
      <c r="B9" s="63"/>
      <c r="C9" s="63">
        <v>476.5</v>
      </c>
      <c r="D9" s="63">
        <v>476.5</v>
      </c>
      <c r="E9" s="68">
        <v>305.7</v>
      </c>
      <c r="F9" s="68"/>
      <c r="G9" s="69"/>
      <c r="H9" s="70"/>
      <c r="I9" s="70"/>
      <c r="J9" s="70">
        <f>E9/C9</f>
        <v>0.6415529905561385</v>
      </c>
      <c r="K9" s="70">
        <f>E9/D9</f>
        <v>0.6415529905561385</v>
      </c>
    </row>
    <row r="10" spans="1:11" ht="12.75">
      <c r="A10" s="66" t="s">
        <v>49</v>
      </c>
      <c r="B10" s="63"/>
      <c r="C10" s="67">
        <v>90.3</v>
      </c>
      <c r="D10" s="67">
        <v>90.3</v>
      </c>
      <c r="E10" s="68">
        <v>47</v>
      </c>
      <c r="F10" s="68"/>
      <c r="G10" s="69"/>
      <c r="H10" s="70"/>
      <c r="I10" s="70"/>
      <c r="J10" s="70">
        <f>E10/C10</f>
        <v>0.5204872646733112</v>
      </c>
      <c r="K10" s="70">
        <f>E10/D10</f>
        <v>0.5204872646733112</v>
      </c>
    </row>
    <row r="11" spans="1:11" ht="12.75">
      <c r="A11" s="66" t="s">
        <v>50</v>
      </c>
      <c r="B11" s="63"/>
      <c r="C11" s="71">
        <v>1288</v>
      </c>
      <c r="D11" s="71">
        <v>1288</v>
      </c>
      <c r="E11" s="68">
        <v>1056</v>
      </c>
      <c r="F11" s="68"/>
      <c r="G11" s="69"/>
      <c r="H11" s="70"/>
      <c r="I11" s="70"/>
      <c r="J11" s="70">
        <f>E11/C11</f>
        <v>0.8198757763975155</v>
      </c>
      <c r="K11" s="70">
        <f>E11/D11</f>
        <v>0.8198757763975155</v>
      </c>
    </row>
    <row r="12" spans="1:11" ht="12.75">
      <c r="A12" s="66" t="s">
        <v>51</v>
      </c>
      <c r="B12" s="63"/>
      <c r="C12" s="63">
        <v>147.6</v>
      </c>
      <c r="D12" s="63">
        <v>147.6</v>
      </c>
      <c r="E12" s="68">
        <v>109</v>
      </c>
      <c r="F12" s="68"/>
      <c r="G12" s="69"/>
      <c r="H12" s="70"/>
      <c r="I12" s="70"/>
      <c r="J12" s="70">
        <f>E12/C12</f>
        <v>0.7384823848238483</v>
      </c>
      <c r="K12" s="70">
        <f>E12/D12</f>
        <v>0.7384823848238483</v>
      </c>
    </row>
    <row r="13" spans="1:11" ht="12.75">
      <c r="A13" s="66" t="s">
        <v>52</v>
      </c>
      <c r="B13" s="63"/>
      <c r="C13" s="63">
        <v>223.8</v>
      </c>
      <c r="D13" s="63">
        <v>223.8</v>
      </c>
      <c r="E13" s="68">
        <v>184.7</v>
      </c>
      <c r="F13" s="68"/>
      <c r="G13" s="69"/>
      <c r="H13" s="70"/>
      <c r="I13" s="70"/>
      <c r="J13" s="70">
        <f>E13/C13</f>
        <v>0.825290437890974</v>
      </c>
      <c r="K13" s="70">
        <f>E13/D13</f>
        <v>0.825290437890974</v>
      </c>
    </row>
    <row r="14" spans="1:11" ht="12.75">
      <c r="A14" s="66" t="s">
        <v>53</v>
      </c>
      <c r="B14" s="63"/>
      <c r="C14" s="67">
        <v>9901.2</v>
      </c>
      <c r="D14" s="67">
        <v>10241.2</v>
      </c>
      <c r="E14" s="68">
        <v>7317.1</v>
      </c>
      <c r="F14" s="68"/>
      <c r="G14" s="69"/>
      <c r="H14" s="70"/>
      <c r="I14" s="70"/>
      <c r="J14" s="70">
        <f>E14/C14</f>
        <v>0.7390114329576213</v>
      </c>
      <c r="K14" s="70">
        <f>E14/D14</f>
        <v>0.7144768191227591</v>
      </c>
    </row>
    <row r="15" spans="1:11" ht="12.75">
      <c r="A15" s="10" t="s">
        <v>78</v>
      </c>
      <c r="B15" s="21" t="s">
        <v>80</v>
      </c>
      <c r="C15" s="4">
        <f>C16+C17+C18+C19+C20+C21+C22+C23+C24</f>
        <v>8813.7</v>
      </c>
      <c r="D15" s="4">
        <f>D16+D17+D18+D19+D20+D21+D22+D23+D24</f>
        <v>8963.7</v>
      </c>
      <c r="E15" s="12">
        <f>E16+E17+E18+E19+E20+E21+E22+E23+E24</f>
        <v>7354.900000000001</v>
      </c>
      <c r="F15" s="12">
        <f>F16+F17+F18+F19+F20+F21+F22+F23+F24</f>
        <v>0</v>
      </c>
      <c r="G15" s="30">
        <f>E15/C15</f>
        <v>0.8344849495671511</v>
      </c>
      <c r="H15" s="30"/>
      <c r="I15" s="30"/>
      <c r="J15" s="15">
        <f>E15/C15</f>
        <v>0.8344849495671511</v>
      </c>
      <c r="K15" s="15">
        <f>E15/D15</f>
        <v>0.8205205439717973</v>
      </c>
    </row>
    <row r="16" spans="1:11" ht="12.75">
      <c r="A16" s="66" t="s">
        <v>45</v>
      </c>
      <c r="B16" s="72"/>
      <c r="C16" s="72">
        <v>944.4</v>
      </c>
      <c r="D16" s="72">
        <v>944.4</v>
      </c>
      <c r="E16" s="68">
        <v>788.1</v>
      </c>
      <c r="F16" s="68"/>
      <c r="G16" s="69"/>
      <c r="H16" s="5"/>
      <c r="I16" s="69"/>
      <c r="J16" s="70">
        <f>E16/C16</f>
        <v>0.8344980940279543</v>
      </c>
      <c r="K16" s="70">
        <f>E16/D16</f>
        <v>0.8344980940279543</v>
      </c>
    </row>
    <row r="17" spans="1:11" ht="12.75">
      <c r="A17" s="66" t="s">
        <v>46</v>
      </c>
      <c r="B17" s="72"/>
      <c r="C17" s="72">
        <v>532.6</v>
      </c>
      <c r="D17" s="72">
        <v>532.6</v>
      </c>
      <c r="E17" s="68">
        <v>444.4</v>
      </c>
      <c r="F17" s="68"/>
      <c r="G17" s="69"/>
      <c r="H17" s="5"/>
      <c r="I17" s="69"/>
      <c r="J17" s="70">
        <f>E17/C17</f>
        <v>0.8343972962823882</v>
      </c>
      <c r="K17" s="70">
        <f>E17/D17</f>
        <v>0.8343972962823882</v>
      </c>
    </row>
    <row r="18" spans="1:11" ht="12.75">
      <c r="A18" s="66" t="s">
        <v>47</v>
      </c>
      <c r="B18" s="72"/>
      <c r="C18" s="72">
        <v>820.9</v>
      </c>
      <c r="D18" s="72">
        <v>820.9</v>
      </c>
      <c r="E18" s="68">
        <v>685</v>
      </c>
      <c r="F18" s="68"/>
      <c r="G18" s="69"/>
      <c r="H18" s="5"/>
      <c r="I18" s="69"/>
      <c r="J18" s="70">
        <f>E18/C18</f>
        <v>0.8344499939091241</v>
      </c>
      <c r="K18" s="70">
        <f>E18/D18</f>
        <v>0.8344499939091241</v>
      </c>
    </row>
    <row r="19" spans="1:11" ht="12.75">
      <c r="A19" s="66" t="s">
        <v>48</v>
      </c>
      <c r="B19" s="72"/>
      <c r="C19" s="72">
        <v>951.8</v>
      </c>
      <c r="D19" s="72">
        <v>951.8</v>
      </c>
      <c r="E19" s="68">
        <v>794.3</v>
      </c>
      <c r="F19" s="68"/>
      <c r="G19" s="69"/>
      <c r="H19" s="5"/>
      <c r="I19" s="69"/>
      <c r="J19" s="70">
        <f>E19/C19</f>
        <v>0.8345240596764026</v>
      </c>
      <c r="K19" s="70">
        <f>E19/D19</f>
        <v>0.8345240596764026</v>
      </c>
    </row>
    <row r="20" spans="1:11" ht="12.75">
      <c r="A20" s="66" t="s">
        <v>49</v>
      </c>
      <c r="B20" s="72"/>
      <c r="C20" s="72">
        <v>674.4</v>
      </c>
      <c r="D20" s="72">
        <v>674.4</v>
      </c>
      <c r="E20" s="68">
        <v>562.8</v>
      </c>
      <c r="F20" s="68"/>
      <c r="G20" s="69"/>
      <c r="H20" s="5"/>
      <c r="I20" s="69"/>
      <c r="J20" s="70">
        <f>E20/C20</f>
        <v>0.8345195729537366</v>
      </c>
      <c r="K20" s="70">
        <f>E20/D20</f>
        <v>0.8345195729537366</v>
      </c>
    </row>
    <row r="21" spans="1:11" ht="12.75">
      <c r="A21" s="66" t="s">
        <v>50</v>
      </c>
      <c r="B21" s="72"/>
      <c r="C21" s="92">
        <v>740.2</v>
      </c>
      <c r="D21" s="92">
        <v>740.2</v>
      </c>
      <c r="E21" s="68">
        <v>617.7</v>
      </c>
      <c r="F21" s="68"/>
      <c r="G21" s="69"/>
      <c r="H21" s="5"/>
      <c r="I21" s="69"/>
      <c r="J21" s="70">
        <f>E21/C21</f>
        <v>0.8345041880572818</v>
      </c>
      <c r="K21" s="70">
        <f>E21/D21</f>
        <v>0.8345041880572818</v>
      </c>
    </row>
    <row r="22" spans="1:11" ht="12.75">
      <c r="A22" s="66" t="s">
        <v>51</v>
      </c>
      <c r="B22" s="72"/>
      <c r="C22" s="73">
        <v>1082.8</v>
      </c>
      <c r="D22" s="73">
        <v>1082.8</v>
      </c>
      <c r="E22" s="68">
        <v>903.6</v>
      </c>
      <c r="F22" s="68"/>
      <c r="G22" s="69"/>
      <c r="H22" s="5"/>
      <c r="I22" s="69"/>
      <c r="J22" s="70">
        <f>E22/C22</f>
        <v>0.8345031400073883</v>
      </c>
      <c r="K22" s="70">
        <f>E22/D22</f>
        <v>0.8345031400073883</v>
      </c>
    </row>
    <row r="23" spans="1:11" ht="12.75">
      <c r="A23" s="66" t="s">
        <v>52</v>
      </c>
      <c r="B23" s="72"/>
      <c r="C23" s="73">
        <v>1177.8</v>
      </c>
      <c r="D23" s="73">
        <v>1177.8</v>
      </c>
      <c r="E23" s="68">
        <v>982.8</v>
      </c>
      <c r="F23" s="68"/>
      <c r="G23" s="69"/>
      <c r="H23" s="30"/>
      <c r="I23" s="69"/>
      <c r="J23" s="70">
        <f>E23/C23</f>
        <v>0.8344370860927153</v>
      </c>
      <c r="K23" s="70">
        <f>E23/D23</f>
        <v>0.8344370860927153</v>
      </c>
    </row>
    <row r="24" spans="1:11" ht="12.75">
      <c r="A24" s="66" t="s">
        <v>53</v>
      </c>
      <c r="B24" s="72"/>
      <c r="C24" s="72">
        <v>1888.8</v>
      </c>
      <c r="D24" s="72">
        <v>2038.8</v>
      </c>
      <c r="E24" s="68">
        <v>1576.2</v>
      </c>
      <c r="F24" s="68"/>
      <c r="G24" s="69"/>
      <c r="H24" s="5"/>
      <c r="I24" s="69"/>
      <c r="J24" s="70">
        <f>E24/C24</f>
        <v>0.8344980940279543</v>
      </c>
      <c r="K24" s="70">
        <f>E24/D24</f>
        <v>0.7731018246027075</v>
      </c>
    </row>
    <row r="25" spans="1:11" ht="12.75">
      <c r="A25" s="7" t="s">
        <v>8</v>
      </c>
      <c r="B25" s="3" t="s">
        <v>9</v>
      </c>
      <c r="C25" s="4">
        <f>C26+C27+C28+C29+C30+C31+C32+C33+C34</f>
        <v>25.699999999999996</v>
      </c>
      <c r="D25" s="4">
        <f>D26+D27+D28+D29+D30+D31+D32+D33+D34</f>
        <v>25.699999999999996</v>
      </c>
      <c r="E25" s="4">
        <f>E26+E27+E28+E29+E30+E31+E32+E33+E34</f>
        <v>11.9</v>
      </c>
      <c r="F25" s="4">
        <f>F26+F27+F28+F29+F30+F31+F32+F33+F34</f>
        <v>0</v>
      </c>
      <c r="G25" s="30">
        <f>E25/C25</f>
        <v>0.463035019455253</v>
      </c>
      <c r="H25" s="5" t="e">
        <f>E25/#REF!</f>
        <v>#REF!</v>
      </c>
      <c r="I25" s="5" t="e">
        <f>E25/#REF!</f>
        <v>#REF!</v>
      </c>
      <c r="J25" s="15">
        <f>E25/C25</f>
        <v>0.463035019455253</v>
      </c>
      <c r="K25" s="15">
        <f>E25/D25</f>
        <v>0.463035019455253</v>
      </c>
    </row>
    <row r="26" spans="1:11" ht="12.75">
      <c r="A26" s="66" t="s">
        <v>45</v>
      </c>
      <c r="B26" s="63"/>
      <c r="C26" s="67">
        <v>2.4</v>
      </c>
      <c r="D26" s="67">
        <v>2.4</v>
      </c>
      <c r="E26" s="68">
        <v>1</v>
      </c>
      <c r="F26" s="68"/>
      <c r="G26" s="69"/>
      <c r="H26" s="16"/>
      <c r="I26" s="16"/>
      <c r="J26" s="70">
        <f>E26/C26</f>
        <v>0.4166666666666667</v>
      </c>
      <c r="K26" s="70">
        <f>E26/D26</f>
        <v>0.4166666666666667</v>
      </c>
    </row>
    <row r="27" spans="1:11" ht="12.75">
      <c r="A27" s="66" t="s">
        <v>46</v>
      </c>
      <c r="B27" s="63"/>
      <c r="C27" s="63"/>
      <c r="D27" s="63"/>
      <c r="E27" s="68"/>
      <c r="F27" s="68"/>
      <c r="G27" s="69"/>
      <c r="H27" s="16"/>
      <c r="I27" s="16"/>
      <c r="J27" s="70"/>
      <c r="K27" s="70"/>
    </row>
    <row r="28" spans="1:11" ht="12.75">
      <c r="A28" s="66" t="s">
        <v>47</v>
      </c>
      <c r="B28" s="63"/>
      <c r="C28" s="63"/>
      <c r="D28" s="63"/>
      <c r="E28" s="68">
        <v>3.5</v>
      </c>
      <c r="F28" s="68"/>
      <c r="G28" s="69"/>
      <c r="H28" s="16"/>
      <c r="I28" s="16"/>
      <c r="J28" s="70"/>
      <c r="K28" s="70"/>
    </row>
    <row r="29" spans="1:11" ht="12.75">
      <c r="A29" s="66" t="s">
        <v>48</v>
      </c>
      <c r="B29" s="63"/>
      <c r="C29" s="67">
        <v>1</v>
      </c>
      <c r="D29" s="67">
        <v>1</v>
      </c>
      <c r="E29" s="68">
        <v>0.4</v>
      </c>
      <c r="F29" s="68"/>
      <c r="G29" s="69"/>
      <c r="H29" s="70"/>
      <c r="I29" s="70"/>
      <c r="J29" s="70">
        <f>E29/C29</f>
        <v>0.4</v>
      </c>
      <c r="K29" s="70">
        <f>E29/D29</f>
        <v>0.4</v>
      </c>
    </row>
    <row r="30" spans="1:11" ht="12.75">
      <c r="A30" s="66" t="s">
        <v>49</v>
      </c>
      <c r="B30" s="63"/>
      <c r="C30" s="63"/>
      <c r="D30" s="63"/>
      <c r="E30" s="68"/>
      <c r="F30" s="68"/>
      <c r="G30" s="69"/>
      <c r="H30" s="70"/>
      <c r="I30" s="70"/>
      <c r="J30" s="70"/>
      <c r="K30" s="70"/>
    </row>
    <row r="31" spans="1:11" ht="12.75">
      <c r="A31" s="66" t="s">
        <v>50</v>
      </c>
      <c r="B31" s="63"/>
      <c r="C31" s="63">
        <v>0.6</v>
      </c>
      <c r="D31" s="63">
        <v>0.6</v>
      </c>
      <c r="E31" s="68">
        <v>1.4</v>
      </c>
      <c r="F31" s="68"/>
      <c r="G31" s="69"/>
      <c r="H31" s="70"/>
      <c r="I31" s="70"/>
      <c r="J31" s="70" t="s">
        <v>14</v>
      </c>
      <c r="K31" s="70" t="s">
        <v>14</v>
      </c>
    </row>
    <row r="32" spans="1:11" ht="12.75">
      <c r="A32" s="66" t="s">
        <v>51</v>
      </c>
      <c r="B32" s="63"/>
      <c r="C32" s="63">
        <v>0.9</v>
      </c>
      <c r="D32" s="63">
        <v>0.9</v>
      </c>
      <c r="E32" s="68"/>
      <c r="F32" s="68"/>
      <c r="G32" s="69"/>
      <c r="H32" s="70"/>
      <c r="I32" s="70"/>
      <c r="J32" s="70">
        <f>E32/C32</f>
        <v>0</v>
      </c>
      <c r="K32" s="70">
        <f>E32/D32</f>
        <v>0</v>
      </c>
    </row>
    <row r="33" spans="1:11" ht="12.75">
      <c r="A33" s="66" t="s">
        <v>52</v>
      </c>
      <c r="B33" s="63"/>
      <c r="C33" s="63">
        <v>19.4</v>
      </c>
      <c r="D33" s="63">
        <v>19.4</v>
      </c>
      <c r="E33" s="68">
        <v>0.5</v>
      </c>
      <c r="F33" s="68"/>
      <c r="G33" s="69"/>
      <c r="H33" s="70"/>
      <c r="I33" s="70"/>
      <c r="J33" s="70">
        <f>E33/C33</f>
        <v>0.025773195876288662</v>
      </c>
      <c r="K33" s="70">
        <f>E33/D33</f>
        <v>0.025773195876288662</v>
      </c>
    </row>
    <row r="34" spans="1:11" ht="12.75">
      <c r="A34" s="66" t="s">
        <v>53</v>
      </c>
      <c r="B34" s="63"/>
      <c r="C34" s="63">
        <v>1.4</v>
      </c>
      <c r="D34" s="63">
        <v>1.4</v>
      </c>
      <c r="E34" s="68">
        <v>5.1</v>
      </c>
      <c r="F34" s="68"/>
      <c r="G34" s="69"/>
      <c r="H34" s="16"/>
      <c r="I34" s="16"/>
      <c r="J34" s="70" t="s">
        <v>14</v>
      </c>
      <c r="K34" s="70" t="s">
        <v>14</v>
      </c>
    </row>
    <row r="35" spans="1:11" ht="12.75">
      <c r="A35" s="7" t="s">
        <v>10</v>
      </c>
      <c r="B35" s="28" t="s">
        <v>11</v>
      </c>
      <c r="C35" s="4">
        <f>C36+C37+C38+C39+C40+C41+C42+C43+C44</f>
        <v>2266</v>
      </c>
      <c r="D35" s="4">
        <f>D36+D37+D38+D39+D40+D41+D42+D43+D44</f>
        <v>2376</v>
      </c>
      <c r="E35" s="4">
        <f>E36+E37+E38+E39+E40+E41+E42+E43+E44</f>
        <v>396.3</v>
      </c>
      <c r="F35" s="4">
        <f>F36+F37+F38+F39+F40+F41+F42+F43+F44</f>
        <v>0</v>
      </c>
      <c r="G35" s="30">
        <f>E35/C35</f>
        <v>0.17488967343336276</v>
      </c>
      <c r="H35" s="16"/>
      <c r="I35" s="16"/>
      <c r="J35" s="15">
        <f>E35/C35</f>
        <v>0.17488967343336276</v>
      </c>
      <c r="K35" s="16">
        <f>E35/D35</f>
        <v>0.1667929292929293</v>
      </c>
    </row>
    <row r="36" spans="1:11" ht="12.75">
      <c r="A36" s="66" t="s">
        <v>45</v>
      </c>
      <c r="B36" s="63"/>
      <c r="C36" s="67">
        <v>118.4</v>
      </c>
      <c r="D36" s="67">
        <v>118.4</v>
      </c>
      <c r="E36" s="71">
        <v>28.3</v>
      </c>
      <c r="F36" s="71"/>
      <c r="G36" s="69"/>
      <c r="H36" s="70"/>
      <c r="I36" s="70"/>
      <c r="J36" s="70">
        <f>E36/C36</f>
        <v>0.23902027027027026</v>
      </c>
      <c r="K36" s="70">
        <f>E36/D36</f>
        <v>0.23902027027027026</v>
      </c>
    </row>
    <row r="37" spans="1:11" ht="12.75">
      <c r="A37" s="66" t="s">
        <v>46</v>
      </c>
      <c r="B37" s="63"/>
      <c r="C37" s="67">
        <v>98.3</v>
      </c>
      <c r="D37" s="67">
        <v>98.3</v>
      </c>
      <c r="E37" s="71">
        <v>11.9</v>
      </c>
      <c r="F37" s="71"/>
      <c r="G37" s="69"/>
      <c r="H37" s="70"/>
      <c r="I37" s="70"/>
      <c r="J37" s="70">
        <f>E37/C37</f>
        <v>0.12105798575788404</v>
      </c>
      <c r="K37" s="70">
        <f>E37/D37</f>
        <v>0.12105798575788404</v>
      </c>
    </row>
    <row r="38" spans="1:11" ht="12.75">
      <c r="A38" s="66" t="s">
        <v>47</v>
      </c>
      <c r="B38" s="63"/>
      <c r="C38" s="67">
        <v>174.9</v>
      </c>
      <c r="D38" s="67">
        <v>174.9</v>
      </c>
      <c r="E38" s="71">
        <v>33.5</v>
      </c>
      <c r="F38" s="71"/>
      <c r="G38" s="69"/>
      <c r="H38" s="70"/>
      <c r="I38" s="70"/>
      <c r="J38" s="70">
        <f>E38/C38</f>
        <v>0.19153802172670095</v>
      </c>
      <c r="K38" s="70">
        <f>E38/D38</f>
        <v>0.19153802172670095</v>
      </c>
    </row>
    <row r="39" spans="1:11" ht="12.75">
      <c r="A39" s="66" t="s">
        <v>48</v>
      </c>
      <c r="B39" s="63"/>
      <c r="C39" s="67">
        <v>216.5</v>
      </c>
      <c r="D39" s="67">
        <v>216.5</v>
      </c>
      <c r="E39" s="71">
        <v>-63.1</v>
      </c>
      <c r="F39" s="71"/>
      <c r="G39" s="69"/>
      <c r="H39" s="70"/>
      <c r="I39" s="70"/>
      <c r="J39" s="70"/>
      <c r="K39" s="70"/>
    </row>
    <row r="40" spans="1:11" ht="12.75">
      <c r="A40" s="66" t="s">
        <v>49</v>
      </c>
      <c r="B40" s="63"/>
      <c r="C40" s="67">
        <v>50.6</v>
      </c>
      <c r="D40" s="67">
        <v>50.6</v>
      </c>
      <c r="E40" s="71">
        <v>4.4</v>
      </c>
      <c r="F40" s="71"/>
      <c r="G40" s="69"/>
      <c r="H40" s="70"/>
      <c r="I40" s="70"/>
      <c r="J40" s="70">
        <f>E40/C40</f>
        <v>0.08695652173913045</v>
      </c>
      <c r="K40" s="70">
        <f>E40/D40</f>
        <v>0.08695652173913045</v>
      </c>
    </row>
    <row r="41" spans="1:11" ht="12.75">
      <c r="A41" s="66" t="s">
        <v>50</v>
      </c>
      <c r="B41" s="63"/>
      <c r="C41" s="67">
        <v>209.6</v>
      </c>
      <c r="D41" s="67">
        <v>209.6</v>
      </c>
      <c r="E41" s="71">
        <v>9</v>
      </c>
      <c r="F41" s="71"/>
      <c r="G41" s="69"/>
      <c r="H41" s="70"/>
      <c r="I41" s="70"/>
      <c r="J41" s="70">
        <f>E41/C41</f>
        <v>0.042938931297709926</v>
      </c>
      <c r="K41" s="70">
        <f>E41/D41</f>
        <v>0.042938931297709926</v>
      </c>
    </row>
    <row r="42" spans="1:11" ht="12.75">
      <c r="A42" s="66" t="s">
        <v>51</v>
      </c>
      <c r="B42" s="63"/>
      <c r="C42" s="67">
        <v>180.3</v>
      </c>
      <c r="D42" s="67">
        <v>180.3</v>
      </c>
      <c r="E42" s="71">
        <v>14.2</v>
      </c>
      <c r="F42" s="71"/>
      <c r="G42" s="69"/>
      <c r="H42" s="70"/>
      <c r="I42" s="70"/>
      <c r="J42" s="70">
        <f>E42/C42</f>
        <v>0.07875762617859122</v>
      </c>
      <c r="K42" s="70">
        <f>E42/D42</f>
        <v>0.07875762617859122</v>
      </c>
    </row>
    <row r="43" spans="1:12" ht="15">
      <c r="A43" s="66" t="s">
        <v>52</v>
      </c>
      <c r="B43" s="63"/>
      <c r="C43" s="67">
        <v>152.3</v>
      </c>
      <c r="D43" s="67">
        <v>152.3</v>
      </c>
      <c r="E43" s="71">
        <v>-18.1</v>
      </c>
      <c r="F43" s="71"/>
      <c r="G43" s="69"/>
      <c r="H43" s="70"/>
      <c r="I43" s="70"/>
      <c r="J43" s="70"/>
      <c r="K43" s="70"/>
      <c r="L43" s="101"/>
    </row>
    <row r="44" spans="1:12" ht="15">
      <c r="A44" s="66" t="s">
        <v>53</v>
      </c>
      <c r="B44" s="63"/>
      <c r="C44" s="67">
        <v>1065.1</v>
      </c>
      <c r="D44" s="67">
        <v>1175.1</v>
      </c>
      <c r="E44" s="71">
        <v>376.2</v>
      </c>
      <c r="F44" s="71"/>
      <c r="G44" s="69"/>
      <c r="H44" s="70"/>
      <c r="I44" s="70"/>
      <c r="J44" s="70">
        <f>E44/C44</f>
        <v>0.3532062717115764</v>
      </c>
      <c r="K44" s="70">
        <f>E44/D44</f>
        <v>0.3201429665560378</v>
      </c>
      <c r="L44" s="101"/>
    </row>
    <row r="45" spans="1:12" s="8" customFormat="1" ht="15">
      <c r="A45" s="7" t="s">
        <v>103</v>
      </c>
      <c r="B45" s="3" t="s">
        <v>104</v>
      </c>
      <c r="C45" s="4">
        <f>C46+C47+C48+C49+C50+C51+C52+C53+C54</f>
        <v>2336.1</v>
      </c>
      <c r="D45" s="4">
        <f>D46+D47+D48+D49+D50+D51+D52+D53+D54</f>
        <v>2336.1</v>
      </c>
      <c r="E45" s="4">
        <f>E46+E47+E48+E49+E50+E51+E52+E53+E54</f>
        <v>2342.3</v>
      </c>
      <c r="F45" s="4">
        <f>F46+F47+F48+F49+F50+F51+F52+F53+F54</f>
        <v>0</v>
      </c>
      <c r="G45" s="5">
        <f>E45/C45</f>
        <v>1.0026539959761998</v>
      </c>
      <c r="H45" s="16" t="e">
        <f>E45/#REF!</f>
        <v>#REF!</v>
      </c>
      <c r="I45" s="16" t="e">
        <f>E45/#REF!</f>
        <v>#REF!</v>
      </c>
      <c r="J45" s="15">
        <f>E45/C45</f>
        <v>1.0026539959761998</v>
      </c>
      <c r="K45" s="16">
        <f>E45/D45</f>
        <v>1.0026539959761998</v>
      </c>
      <c r="L45" s="101"/>
    </row>
    <row r="46" spans="1:12" ht="15">
      <c r="A46" s="66" t="s">
        <v>45</v>
      </c>
      <c r="B46" s="63"/>
      <c r="C46" s="6">
        <v>82.6</v>
      </c>
      <c r="D46" s="6">
        <v>82.6</v>
      </c>
      <c r="E46" s="71">
        <v>95.3</v>
      </c>
      <c r="F46" s="71"/>
      <c r="G46" s="69"/>
      <c r="H46" s="70"/>
      <c r="I46" s="70"/>
      <c r="J46" s="70">
        <f>E46/C46</f>
        <v>1.1537530266343825</v>
      </c>
      <c r="K46" s="70">
        <f>E46/D46</f>
        <v>1.1537530266343825</v>
      </c>
      <c r="L46" s="101"/>
    </row>
    <row r="47" spans="1:12" ht="15">
      <c r="A47" s="66" t="s">
        <v>46</v>
      </c>
      <c r="B47" s="63"/>
      <c r="C47" s="6">
        <v>112.7</v>
      </c>
      <c r="D47" s="6">
        <v>112.7</v>
      </c>
      <c r="E47" s="71">
        <v>21.1</v>
      </c>
      <c r="F47" s="71"/>
      <c r="G47" s="69"/>
      <c r="H47" s="70"/>
      <c r="I47" s="70"/>
      <c r="J47" s="70">
        <f>E47/C47</f>
        <v>0.18722271517302574</v>
      </c>
      <c r="K47" s="70">
        <f>E47/D47</f>
        <v>0.18722271517302574</v>
      </c>
      <c r="L47" s="101"/>
    </row>
    <row r="48" spans="1:12" ht="15">
      <c r="A48" s="66" t="s">
        <v>47</v>
      </c>
      <c r="B48" s="63"/>
      <c r="C48" s="6">
        <v>46.2</v>
      </c>
      <c r="D48" s="6">
        <v>46.2</v>
      </c>
      <c r="E48" s="71">
        <v>22.4</v>
      </c>
      <c r="F48" s="71"/>
      <c r="G48" s="69"/>
      <c r="H48" s="70"/>
      <c r="I48" s="70"/>
      <c r="J48" s="70">
        <f>E48/C48</f>
        <v>0.4848484848484848</v>
      </c>
      <c r="K48" s="70">
        <f>E48/D48</f>
        <v>0.4848484848484848</v>
      </c>
      <c r="L48" s="102"/>
    </row>
    <row r="49" spans="1:12" ht="15">
      <c r="A49" s="66" t="s">
        <v>48</v>
      </c>
      <c r="B49" s="63"/>
      <c r="C49" s="6">
        <v>407.2</v>
      </c>
      <c r="D49" s="6">
        <v>407.2</v>
      </c>
      <c r="E49" s="71">
        <v>285.3</v>
      </c>
      <c r="F49" s="71"/>
      <c r="G49" s="69"/>
      <c r="H49" s="70"/>
      <c r="I49" s="70"/>
      <c r="J49" s="70">
        <f>E49/C49</f>
        <v>0.700638506876228</v>
      </c>
      <c r="K49" s="70">
        <f>E49/D49</f>
        <v>0.700638506876228</v>
      </c>
      <c r="L49" s="101"/>
    </row>
    <row r="50" spans="1:12" ht="15">
      <c r="A50" s="66" t="s">
        <v>49</v>
      </c>
      <c r="B50" s="63"/>
      <c r="C50" s="6">
        <v>64.2</v>
      </c>
      <c r="D50" s="6">
        <v>64.2</v>
      </c>
      <c r="E50" s="71">
        <v>45.5</v>
      </c>
      <c r="F50" s="71"/>
      <c r="G50" s="69"/>
      <c r="H50" s="70"/>
      <c r="I50" s="70"/>
      <c r="J50" s="70">
        <f>E50/C50</f>
        <v>0.7087227414330218</v>
      </c>
      <c r="K50" s="70">
        <f>E50/D50</f>
        <v>0.7087227414330218</v>
      </c>
      <c r="L50" s="101"/>
    </row>
    <row r="51" spans="1:12" ht="15">
      <c r="A51" s="66" t="s">
        <v>50</v>
      </c>
      <c r="B51" s="63"/>
      <c r="C51" s="6">
        <v>14.6</v>
      </c>
      <c r="D51" s="6">
        <v>14.6</v>
      </c>
      <c r="E51" s="71">
        <v>12.2</v>
      </c>
      <c r="F51" s="71"/>
      <c r="G51" s="69"/>
      <c r="H51" s="70"/>
      <c r="I51" s="70"/>
      <c r="J51" s="70">
        <f>E51/C51</f>
        <v>0.8356164383561644</v>
      </c>
      <c r="K51" s="70">
        <f>E51/D51</f>
        <v>0.8356164383561644</v>
      </c>
      <c r="L51" s="101"/>
    </row>
    <row r="52" spans="1:12" ht="15">
      <c r="A52" s="66" t="s">
        <v>51</v>
      </c>
      <c r="B52" s="63"/>
      <c r="C52" s="6"/>
      <c r="D52" s="6"/>
      <c r="E52" s="71"/>
      <c r="F52" s="71"/>
      <c r="G52" s="69"/>
      <c r="H52" s="70"/>
      <c r="I52" s="70"/>
      <c r="J52" s="70"/>
      <c r="K52" s="70"/>
      <c r="L52" s="102"/>
    </row>
    <row r="53" spans="1:11" s="9" customFormat="1" ht="12.75">
      <c r="A53" s="66" t="s">
        <v>52</v>
      </c>
      <c r="B53" s="63"/>
      <c r="C53" s="71">
        <v>60</v>
      </c>
      <c r="D53" s="71">
        <v>60</v>
      </c>
      <c r="E53" s="71">
        <v>1.2</v>
      </c>
      <c r="F53" s="71"/>
      <c r="G53" s="69"/>
      <c r="H53" s="70"/>
      <c r="I53" s="70"/>
      <c r="J53" s="70">
        <f>E53/C53</f>
        <v>0.02</v>
      </c>
      <c r="K53" s="70">
        <f>E53/D53</f>
        <v>0.02</v>
      </c>
    </row>
    <row r="54" spans="1:11" ht="12.75">
      <c r="A54" s="66" t="s">
        <v>53</v>
      </c>
      <c r="B54" s="63"/>
      <c r="C54" s="6">
        <v>1548.6</v>
      </c>
      <c r="D54" s="6">
        <v>1548.6</v>
      </c>
      <c r="E54" s="71">
        <v>1859.3</v>
      </c>
      <c r="F54" s="71"/>
      <c r="G54" s="69"/>
      <c r="H54" s="70"/>
      <c r="I54" s="70"/>
      <c r="J54" s="70">
        <f>E54/C54</f>
        <v>1.2006328296525894</v>
      </c>
      <c r="K54" s="70">
        <f>E54/D54</f>
        <v>1.2006328296525894</v>
      </c>
    </row>
    <row r="55" spans="1:249" s="9" customFormat="1" ht="15">
      <c r="A55" s="7" t="s">
        <v>105</v>
      </c>
      <c r="B55" s="3" t="s">
        <v>95</v>
      </c>
      <c r="C55" s="4">
        <f>C56+C57+C58+C59+C60+C61+C62+C63+C64</f>
        <v>9476</v>
      </c>
      <c r="D55" s="4">
        <f>D56+D57+D58+D59+D60+D61+D62+D63+D64</f>
        <v>9476</v>
      </c>
      <c r="E55" s="4">
        <f>E56+E57+E58+E59+E60+E61+E62+E63+E64</f>
        <v>1382.4</v>
      </c>
      <c r="F55" s="4">
        <f>F56+F57+F58+F59+F60+F61+F62+F63+F64</f>
        <v>0</v>
      </c>
      <c r="G55" s="5">
        <f>E55/C55</f>
        <v>0.1458843393837062</v>
      </c>
      <c r="H55" s="16" t="e">
        <f>E55/#REF!</f>
        <v>#REF!</v>
      </c>
      <c r="I55" s="16" t="e">
        <f>E55/#REF!</f>
        <v>#REF!</v>
      </c>
      <c r="J55" s="15">
        <f>E55/C55</f>
        <v>0.1458843393837062</v>
      </c>
      <c r="K55" s="16">
        <f>E55/D55</f>
        <v>0.1458843393837062</v>
      </c>
      <c r="L55" s="101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</row>
    <row r="56" spans="1:12" ht="15">
      <c r="A56" s="66" t="s">
        <v>45</v>
      </c>
      <c r="B56" s="63"/>
      <c r="C56" s="6">
        <v>1006</v>
      </c>
      <c r="D56" s="6">
        <v>1006</v>
      </c>
      <c r="E56" s="71">
        <v>223.3</v>
      </c>
      <c r="F56" s="71"/>
      <c r="G56" s="69"/>
      <c r="H56" s="70"/>
      <c r="I56" s="70"/>
      <c r="J56" s="70">
        <f>E56/C56</f>
        <v>0.2219681908548708</v>
      </c>
      <c r="K56" s="70">
        <f>E56/D56</f>
        <v>0.2219681908548708</v>
      </c>
      <c r="L56" s="101"/>
    </row>
    <row r="57" spans="1:12" ht="15">
      <c r="A57" s="66" t="s">
        <v>46</v>
      </c>
      <c r="B57" s="63"/>
      <c r="C57" s="6">
        <v>344</v>
      </c>
      <c r="D57" s="6">
        <v>344</v>
      </c>
      <c r="E57" s="71">
        <v>100.5</v>
      </c>
      <c r="F57" s="71"/>
      <c r="G57" s="69"/>
      <c r="H57" s="70"/>
      <c r="I57" s="70"/>
      <c r="J57" s="70">
        <f>E57/C57</f>
        <v>0.2921511627906977</v>
      </c>
      <c r="K57" s="70">
        <f>E57/D57</f>
        <v>0.2921511627906977</v>
      </c>
      <c r="L57" s="101"/>
    </row>
    <row r="58" spans="1:12" ht="15">
      <c r="A58" s="66" t="s">
        <v>47</v>
      </c>
      <c r="B58" s="63"/>
      <c r="C58" s="6">
        <v>760</v>
      </c>
      <c r="D58" s="6">
        <v>760</v>
      </c>
      <c r="E58" s="71">
        <v>86.9</v>
      </c>
      <c r="F58" s="71"/>
      <c r="G58" s="69"/>
      <c r="H58" s="70"/>
      <c r="I58" s="70"/>
      <c r="J58" s="70">
        <f>E58/C58</f>
        <v>0.1143421052631579</v>
      </c>
      <c r="K58" s="70">
        <f>E58/D58</f>
        <v>0.1143421052631579</v>
      </c>
      <c r="L58" s="102"/>
    </row>
    <row r="59" spans="1:12" ht="15">
      <c r="A59" s="66" t="s">
        <v>48</v>
      </c>
      <c r="B59" s="63"/>
      <c r="C59" s="6">
        <v>1005</v>
      </c>
      <c r="D59" s="6">
        <v>1005</v>
      </c>
      <c r="E59" s="71">
        <v>147.6</v>
      </c>
      <c r="F59" s="71"/>
      <c r="G59" s="69"/>
      <c r="H59" s="70"/>
      <c r="I59" s="70"/>
      <c r="J59" s="70">
        <f>E59/C59</f>
        <v>0.14686567164179104</v>
      </c>
      <c r="K59" s="70">
        <f>E59/D59</f>
        <v>0.14686567164179104</v>
      </c>
      <c r="L59" s="101"/>
    </row>
    <row r="60" spans="1:249" s="9" customFormat="1" ht="15">
      <c r="A60" s="66" t="s">
        <v>49</v>
      </c>
      <c r="B60" s="63"/>
      <c r="C60" s="6">
        <v>395</v>
      </c>
      <c r="D60" s="6">
        <v>395</v>
      </c>
      <c r="E60" s="71">
        <v>72.5</v>
      </c>
      <c r="F60" s="71"/>
      <c r="G60" s="69"/>
      <c r="H60" s="70"/>
      <c r="I60" s="70"/>
      <c r="J60" s="70">
        <f>E60/C60</f>
        <v>0.18354430379746836</v>
      </c>
      <c r="K60" s="70">
        <f>E60/D60</f>
        <v>0.18354430379746836</v>
      </c>
      <c r="L60" s="101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  <c r="DZ60" s="60"/>
      <c r="EA60" s="60"/>
      <c r="EB60" s="60"/>
      <c r="EC60" s="60"/>
      <c r="ED60" s="60"/>
      <c r="EE60" s="60"/>
      <c r="EF60" s="60"/>
      <c r="EG60" s="60"/>
      <c r="EH60" s="60"/>
      <c r="EI60" s="60"/>
      <c r="EJ60" s="60"/>
      <c r="EK60" s="60"/>
      <c r="EL60" s="60"/>
      <c r="EM60" s="60"/>
      <c r="EN60" s="60"/>
      <c r="EO60" s="60"/>
      <c r="EP60" s="60"/>
      <c r="EQ60" s="60"/>
      <c r="ER60" s="60"/>
      <c r="ES60" s="60"/>
      <c r="ET60" s="60"/>
      <c r="EU60" s="60"/>
      <c r="EV60" s="60"/>
      <c r="EW60" s="60"/>
      <c r="EX60" s="60"/>
      <c r="EY60" s="60"/>
      <c r="EZ60" s="60"/>
      <c r="FA60" s="60"/>
      <c r="FB60" s="60"/>
      <c r="FC60" s="60"/>
      <c r="FD60" s="60"/>
      <c r="FE60" s="60"/>
      <c r="FF60" s="60"/>
      <c r="FG60" s="60"/>
      <c r="FH60" s="60"/>
      <c r="FI60" s="60"/>
      <c r="FJ60" s="60"/>
      <c r="FK60" s="60"/>
      <c r="FL60" s="60"/>
      <c r="FM60" s="60"/>
      <c r="FN60" s="60"/>
      <c r="FO60" s="60"/>
      <c r="FP60" s="60"/>
      <c r="FQ60" s="60"/>
      <c r="FR60" s="60"/>
      <c r="FS60" s="60"/>
      <c r="FT60" s="60"/>
      <c r="FU60" s="60"/>
      <c r="FV60" s="60"/>
      <c r="FW60" s="60"/>
      <c r="FX60" s="60"/>
      <c r="FY60" s="60"/>
      <c r="FZ60" s="60"/>
      <c r="GA60" s="60"/>
      <c r="GB60" s="60"/>
      <c r="GC60" s="60"/>
      <c r="GD60" s="60"/>
      <c r="GE60" s="60"/>
      <c r="GF60" s="60"/>
      <c r="GG60" s="60"/>
      <c r="GH60" s="60"/>
      <c r="GI60" s="60"/>
      <c r="GJ60" s="60"/>
      <c r="GK60" s="60"/>
      <c r="GL60" s="60"/>
      <c r="GM60" s="60"/>
      <c r="GN60" s="60"/>
      <c r="GO60" s="60"/>
      <c r="GP60" s="60"/>
      <c r="GQ60" s="60"/>
      <c r="GR60" s="60"/>
      <c r="GS60" s="60"/>
      <c r="GT60" s="60"/>
      <c r="GU60" s="60"/>
      <c r="GV60" s="60"/>
      <c r="GW60" s="60"/>
      <c r="GX60" s="60"/>
      <c r="GY60" s="60"/>
      <c r="GZ60" s="60"/>
      <c r="HA60" s="60"/>
      <c r="HB60" s="60"/>
      <c r="HC60" s="60"/>
      <c r="HD60" s="60"/>
      <c r="HE60" s="60"/>
      <c r="HF60" s="60"/>
      <c r="HG60" s="60"/>
      <c r="HH60" s="60"/>
      <c r="HI60" s="60"/>
      <c r="HJ60" s="60"/>
      <c r="HK60" s="60"/>
      <c r="HL60" s="60"/>
      <c r="HM60" s="60"/>
      <c r="HN60" s="60"/>
      <c r="HO60" s="60"/>
      <c r="HP60" s="60"/>
      <c r="HQ60" s="60"/>
      <c r="HR60" s="60"/>
      <c r="HS60" s="60"/>
      <c r="HT60" s="60"/>
      <c r="HU60" s="60"/>
      <c r="HV60" s="60"/>
      <c r="HW60" s="60"/>
      <c r="HX60" s="60"/>
      <c r="HY60" s="60"/>
      <c r="HZ60" s="60"/>
      <c r="IA60" s="60"/>
      <c r="IB60" s="60"/>
      <c r="IC60" s="60"/>
      <c r="ID60" s="60"/>
      <c r="IE60" s="60"/>
      <c r="IF60" s="60"/>
      <c r="IG60" s="60"/>
      <c r="IH60" s="60"/>
      <c r="II60" s="60"/>
      <c r="IJ60" s="60"/>
      <c r="IK60" s="60"/>
      <c r="IL60" s="60"/>
      <c r="IM60" s="60"/>
      <c r="IN60" s="60"/>
      <c r="IO60" s="60"/>
    </row>
    <row r="61" spans="1:12" ht="15">
      <c r="A61" s="66" t="s">
        <v>50</v>
      </c>
      <c r="B61" s="63"/>
      <c r="C61" s="6">
        <v>796</v>
      </c>
      <c r="D61" s="6">
        <v>796</v>
      </c>
      <c r="E61" s="71">
        <v>112.5</v>
      </c>
      <c r="F61" s="71"/>
      <c r="G61" s="69"/>
      <c r="H61" s="70"/>
      <c r="I61" s="70"/>
      <c r="J61" s="70">
        <f>E61/C61</f>
        <v>0.14133165829145727</v>
      </c>
      <c r="K61" s="70">
        <f>E61/D61</f>
        <v>0.14133165829145727</v>
      </c>
      <c r="L61" s="101"/>
    </row>
    <row r="62" spans="1:12" ht="15">
      <c r="A62" s="66" t="s">
        <v>51</v>
      </c>
      <c r="B62" s="63"/>
      <c r="C62" s="6">
        <v>315</v>
      </c>
      <c r="D62" s="6">
        <v>315</v>
      </c>
      <c r="E62" s="71">
        <v>60.5</v>
      </c>
      <c r="F62" s="71"/>
      <c r="G62" s="69"/>
      <c r="H62" s="70"/>
      <c r="I62" s="70"/>
      <c r="J62" s="70">
        <f>E62/C62</f>
        <v>0.19206349206349208</v>
      </c>
      <c r="K62" s="70">
        <f>E62/D62</f>
        <v>0.19206349206349208</v>
      </c>
      <c r="L62" s="102"/>
    </row>
    <row r="63" spans="1:249" ht="12" customHeight="1">
      <c r="A63" s="66" t="s">
        <v>52</v>
      </c>
      <c r="B63" s="63"/>
      <c r="C63" s="71">
        <v>692</v>
      </c>
      <c r="D63" s="71">
        <v>692</v>
      </c>
      <c r="E63" s="71">
        <v>177.1</v>
      </c>
      <c r="F63" s="71"/>
      <c r="G63" s="69"/>
      <c r="H63" s="70"/>
      <c r="I63" s="70"/>
      <c r="J63" s="70">
        <f>E63/C63</f>
        <v>0.2559248554913295</v>
      </c>
      <c r="K63" s="70">
        <f>E63/D63</f>
        <v>0.2559248554913295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</row>
    <row r="64" spans="1:11" ht="26.25" customHeight="1">
      <c r="A64" s="66" t="s">
        <v>53</v>
      </c>
      <c r="B64" s="63"/>
      <c r="C64" s="6">
        <v>4163</v>
      </c>
      <c r="D64" s="6">
        <v>4163</v>
      </c>
      <c r="E64" s="71">
        <v>401.5</v>
      </c>
      <c r="F64" s="71"/>
      <c r="G64" s="69"/>
      <c r="H64" s="70"/>
      <c r="I64" s="70"/>
      <c r="J64" s="70">
        <f>E64/C64</f>
        <v>0.09644487148690847</v>
      </c>
      <c r="K64" s="70">
        <f>E64/D64</f>
        <v>0.09644487148690847</v>
      </c>
    </row>
    <row r="65" spans="1:11" ht="12" customHeight="1">
      <c r="A65" s="121" t="s">
        <v>15</v>
      </c>
      <c r="B65" s="122"/>
      <c r="C65" s="13">
        <f>C5+C15+C25+C35+C45+C55</f>
        <v>36137.4</v>
      </c>
      <c r="D65" s="13">
        <f>D5+D15+D25+D35+D45+D55</f>
        <v>36737.4</v>
      </c>
      <c r="E65" s="13">
        <f>E5+E15+E25+E35+E45+E55</f>
        <v>21252.300000000003</v>
      </c>
      <c r="F65" s="13">
        <f>F5+F15+F25+F35+F45+F55</f>
        <v>0</v>
      </c>
      <c r="G65" s="14">
        <f>E65/C65</f>
        <v>0.5880970960832822</v>
      </c>
      <c r="H65" s="14" t="e">
        <f>E65/#REF!</f>
        <v>#REF!</v>
      </c>
      <c r="I65" s="14" t="e">
        <f>E65/#REF!</f>
        <v>#REF!</v>
      </c>
      <c r="J65" s="26">
        <f>E65/C65</f>
        <v>0.5880970960832822</v>
      </c>
      <c r="K65" s="26">
        <f>E65/D65</f>
        <v>0.5784922177399598</v>
      </c>
    </row>
    <row r="66" spans="1:11" ht="12.75">
      <c r="A66" s="7" t="s">
        <v>85</v>
      </c>
      <c r="B66" s="28" t="s">
        <v>16</v>
      </c>
      <c r="C66" s="4">
        <f>C67</f>
        <v>2189.1</v>
      </c>
      <c r="D66" s="4">
        <f>D67</f>
        <v>2189.1</v>
      </c>
      <c r="E66" s="4">
        <f>E67</f>
        <v>3391</v>
      </c>
      <c r="F66" s="4">
        <f>F67</f>
        <v>0</v>
      </c>
      <c r="G66" s="5">
        <f>E66/C66</f>
        <v>1.5490384176145449</v>
      </c>
      <c r="H66" s="5" t="e">
        <f>E66/#REF!</f>
        <v>#REF!</v>
      </c>
      <c r="I66" s="5" t="e">
        <f>E66/#REF!</f>
        <v>#REF!</v>
      </c>
      <c r="J66" s="15">
        <f>E66/C66</f>
        <v>1.5490384176145449</v>
      </c>
      <c r="K66" s="16">
        <f>E66/D66</f>
        <v>1.5490384176145449</v>
      </c>
    </row>
    <row r="67" spans="1:11" ht="12.75">
      <c r="A67" s="66" t="s">
        <v>53</v>
      </c>
      <c r="B67" s="63"/>
      <c r="C67" s="6">
        <v>2189.1</v>
      </c>
      <c r="D67" s="6">
        <v>2189.1</v>
      </c>
      <c r="E67" s="71">
        <v>3391</v>
      </c>
      <c r="F67" s="68"/>
      <c r="G67" s="69"/>
      <c r="H67" s="69"/>
      <c r="I67" s="69"/>
      <c r="J67" s="70">
        <f>E67/C67</f>
        <v>1.5490384176145449</v>
      </c>
      <c r="K67" s="70">
        <f>E67/D67</f>
        <v>1.5490384176145449</v>
      </c>
    </row>
    <row r="68" spans="1:249" ht="12.75">
      <c r="A68" s="10" t="s">
        <v>129</v>
      </c>
      <c r="B68" s="84" t="s">
        <v>25</v>
      </c>
      <c r="C68" s="12"/>
      <c r="D68" s="12"/>
      <c r="E68" s="12">
        <f>E69</f>
        <v>0</v>
      </c>
      <c r="F68" s="85"/>
      <c r="G68" s="30"/>
      <c r="H68" s="30"/>
      <c r="I68" s="30"/>
      <c r="J68" s="15"/>
      <c r="K68" s="15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</row>
    <row r="69" spans="1:11" ht="12.75">
      <c r="A69" s="66" t="s">
        <v>53</v>
      </c>
      <c r="B69" s="72"/>
      <c r="C69" s="6"/>
      <c r="D69" s="6"/>
      <c r="E69" s="71"/>
      <c r="F69" s="68"/>
      <c r="G69" s="69"/>
      <c r="H69" s="69"/>
      <c r="I69" s="69"/>
      <c r="J69" s="70"/>
      <c r="K69" s="70"/>
    </row>
    <row r="70" spans="1:11" ht="12.75">
      <c r="A70" s="7" t="s">
        <v>86</v>
      </c>
      <c r="B70" s="27" t="s">
        <v>54</v>
      </c>
      <c r="C70" s="4">
        <f>C71</f>
        <v>100</v>
      </c>
      <c r="D70" s="4">
        <f>D71</f>
        <v>500</v>
      </c>
      <c r="E70" s="4">
        <f>E71</f>
        <v>1133.4</v>
      </c>
      <c r="F70" s="4">
        <f>F71</f>
        <v>0</v>
      </c>
      <c r="G70" s="5">
        <f>E70/C70</f>
        <v>11.334000000000001</v>
      </c>
      <c r="H70" s="16" t="s">
        <v>14</v>
      </c>
      <c r="I70" s="16" t="s">
        <v>14</v>
      </c>
      <c r="J70" s="15" t="s">
        <v>14</v>
      </c>
      <c r="K70" s="15" t="s">
        <v>14</v>
      </c>
    </row>
    <row r="71" spans="1:11" ht="12.75">
      <c r="A71" s="66" t="s">
        <v>53</v>
      </c>
      <c r="B71" s="72"/>
      <c r="C71" s="6">
        <v>100</v>
      </c>
      <c r="D71" s="6">
        <v>500</v>
      </c>
      <c r="E71" s="71">
        <v>1133.4</v>
      </c>
      <c r="F71" s="68"/>
      <c r="G71" s="69"/>
      <c r="H71" s="70"/>
      <c r="I71" s="70"/>
      <c r="J71" s="70" t="s">
        <v>14</v>
      </c>
      <c r="K71" s="70" t="s">
        <v>14</v>
      </c>
    </row>
    <row r="72" spans="1:11" ht="25.5">
      <c r="A72" s="7" t="s">
        <v>112</v>
      </c>
      <c r="B72" s="27" t="s">
        <v>115</v>
      </c>
      <c r="C72" s="12">
        <v>0</v>
      </c>
      <c r="D72" s="12">
        <v>0</v>
      </c>
      <c r="E72" s="12">
        <v>43.9</v>
      </c>
      <c r="F72" s="85"/>
      <c r="G72" s="30"/>
      <c r="H72" s="15"/>
      <c r="I72" s="15"/>
      <c r="J72" s="70"/>
      <c r="K72" s="70"/>
    </row>
    <row r="73" spans="1:11" ht="12.75">
      <c r="A73" s="66" t="s">
        <v>53</v>
      </c>
      <c r="B73" s="72"/>
      <c r="C73" s="6"/>
      <c r="D73" s="6"/>
      <c r="E73" s="71">
        <v>46.8</v>
      </c>
      <c r="F73" s="68"/>
      <c r="G73" s="69"/>
      <c r="H73" s="70"/>
      <c r="I73" s="70"/>
      <c r="J73" s="70"/>
      <c r="K73" s="70"/>
    </row>
    <row r="74" spans="1:11" ht="12.75">
      <c r="A74" s="121" t="s">
        <v>26</v>
      </c>
      <c r="B74" s="122"/>
      <c r="C74" s="13">
        <f>C66+C70</f>
        <v>2289.1</v>
      </c>
      <c r="D74" s="13">
        <f>D66+D70</f>
        <v>2689.1</v>
      </c>
      <c r="E74" s="13">
        <f>E66+E70+E68+E72</f>
        <v>4568.299999999999</v>
      </c>
      <c r="F74" s="13">
        <f>F66+F70</f>
        <v>0</v>
      </c>
      <c r="G74" s="14">
        <f>E74/C74</f>
        <v>1.9956751561749158</v>
      </c>
      <c r="H74" s="16" t="s">
        <v>14</v>
      </c>
      <c r="I74" s="16" t="s">
        <v>14</v>
      </c>
      <c r="J74" s="26">
        <f>E74/C74</f>
        <v>1.9956751561749158</v>
      </c>
      <c r="K74" s="26">
        <f>E74/D74</f>
        <v>1.6988211669331745</v>
      </c>
    </row>
    <row r="75" spans="1:11" ht="16.5">
      <c r="A75" s="123" t="s">
        <v>55</v>
      </c>
      <c r="B75" s="124"/>
      <c r="C75" s="17">
        <f>C76+C77+C78+C79+C80+C81+C82+C83+C84</f>
        <v>38426.5</v>
      </c>
      <c r="D75" s="17">
        <f>D76+D77+D78+D79+D80+D81+D82+D83+D84</f>
        <v>39426.5</v>
      </c>
      <c r="E75" s="17">
        <f>E76+E77+E78+E79+E80+E81+E82+E83+E84</f>
        <v>25823.5</v>
      </c>
      <c r="F75" s="17">
        <f>F76+F77+F78+F79+F80+F81+F82+F83+F84</f>
        <v>0</v>
      </c>
      <c r="G75" s="42">
        <f>E75/C75</f>
        <v>0.6720232131471771</v>
      </c>
      <c r="H75" s="42" t="e">
        <f>E75/#REF!</f>
        <v>#REF!</v>
      </c>
      <c r="I75" s="42" t="e">
        <f>E75/#REF!</f>
        <v>#REF!</v>
      </c>
      <c r="J75" s="83">
        <f>E75/C75</f>
        <v>0.6720232131471771</v>
      </c>
      <c r="K75" s="52">
        <f>E75/D75</f>
        <v>0.6549782506689663</v>
      </c>
    </row>
    <row r="76" spans="1:11" ht="12.75">
      <c r="A76" s="66" t="s">
        <v>45</v>
      </c>
      <c r="B76" s="63"/>
      <c r="C76" s="4">
        <f>C6+C16+C26+C36+C46+C56</f>
        <v>2593.8</v>
      </c>
      <c r="D76" s="4">
        <f>D6+D16+D26+D36+D46+D56</f>
        <v>2593.8</v>
      </c>
      <c r="E76" s="4">
        <f>E6+E16+E26+E36+E46+E56</f>
        <v>1463.6</v>
      </c>
      <c r="F76" s="4">
        <f>F6+F16+F26+F36+F46+F56</f>
        <v>0</v>
      </c>
      <c r="G76" s="30">
        <f>E76/C76</f>
        <v>0.5642686406045184</v>
      </c>
      <c r="H76" s="5" t="e">
        <f>E76/#REF!</f>
        <v>#REF!</v>
      </c>
      <c r="I76" s="5" t="e">
        <f>E76/#REF!</f>
        <v>#REF!</v>
      </c>
      <c r="J76" s="15">
        <f>E76/C76</f>
        <v>0.5642686406045184</v>
      </c>
      <c r="K76" s="16">
        <f>E76/D76</f>
        <v>0.5642686406045184</v>
      </c>
    </row>
    <row r="77" spans="1:11" ht="15" customHeight="1">
      <c r="A77" s="66" t="s">
        <v>46</v>
      </c>
      <c r="B77" s="63"/>
      <c r="C77" s="4">
        <f>C7+C17+C27+C37+C47+C57</f>
        <v>1331.8</v>
      </c>
      <c r="D77" s="4">
        <f>D7+D17+D27+D37+D47+D57</f>
        <v>1331.8</v>
      </c>
      <c r="E77" s="4">
        <f>E7+E17+E27+E37+E47+E57</f>
        <v>727.8</v>
      </c>
      <c r="F77" s="4">
        <f>F7+F17+F27+F37+F47+F57</f>
        <v>0</v>
      </c>
      <c r="G77" s="30">
        <f>E77/C77</f>
        <v>0.5464784502177504</v>
      </c>
      <c r="H77" s="5" t="e">
        <f>E77/#REF!</f>
        <v>#REF!</v>
      </c>
      <c r="I77" s="5" t="e">
        <f>E77/#REF!</f>
        <v>#REF!</v>
      </c>
      <c r="J77" s="15">
        <f>E77/C77</f>
        <v>0.5464784502177504</v>
      </c>
      <c r="K77" s="16">
        <f>E77/D77</f>
        <v>0.5464784502177504</v>
      </c>
    </row>
    <row r="78" spans="1:11" ht="12.75">
      <c r="A78" s="66" t="s">
        <v>47</v>
      </c>
      <c r="B78" s="63"/>
      <c r="C78" s="4">
        <f>C8+C18+C28+C38+C48+C58</f>
        <v>2210.3</v>
      </c>
      <c r="D78" s="4">
        <f>D8+D18+D28+D38+D48+D58</f>
        <v>2210.3</v>
      </c>
      <c r="E78" s="4">
        <f>E8+E18+E28+E38+E48+E58</f>
        <v>1098.8</v>
      </c>
      <c r="F78" s="4">
        <f>F8+F18+F28+F38+F48+F58</f>
        <v>0</v>
      </c>
      <c r="G78" s="30">
        <f>E78/C78</f>
        <v>0.4971270868207935</v>
      </c>
      <c r="H78" s="5" t="e">
        <f>E78/#REF!</f>
        <v>#REF!</v>
      </c>
      <c r="I78" s="5" t="e">
        <f>E78/#REF!</f>
        <v>#REF!</v>
      </c>
      <c r="J78" s="15">
        <f>E78/C78</f>
        <v>0.4971270868207935</v>
      </c>
      <c r="K78" s="16">
        <f>E78/D78</f>
        <v>0.4971270868207935</v>
      </c>
    </row>
    <row r="79" spans="1:11" ht="12.75">
      <c r="A79" s="66" t="s">
        <v>48</v>
      </c>
      <c r="B79" s="63"/>
      <c r="C79" s="4">
        <f>C9+C19+C29+C39+C49+C59</f>
        <v>3058</v>
      </c>
      <c r="D79" s="4">
        <f>D9+D19+D29+D39+D49+D59</f>
        <v>3058</v>
      </c>
      <c r="E79" s="4">
        <f>E9+E19+E29+E39+E49+E59</f>
        <v>1470.2</v>
      </c>
      <c r="F79" s="4">
        <f>F9+F19+F29+F39+F49+F59</f>
        <v>0</v>
      </c>
      <c r="G79" s="30">
        <f>E79/C79</f>
        <v>0.48077174623937213</v>
      </c>
      <c r="H79" s="5" t="e">
        <f>E79/#REF!</f>
        <v>#REF!</v>
      </c>
      <c r="I79" s="5" t="e">
        <f>E79/#REF!</f>
        <v>#REF!</v>
      </c>
      <c r="J79" s="15">
        <f>E79/C79</f>
        <v>0.48077174623937213</v>
      </c>
      <c r="K79" s="16">
        <f>E79/D79</f>
        <v>0.48077174623937213</v>
      </c>
    </row>
    <row r="80" spans="1:11" ht="12.75">
      <c r="A80" s="66" t="s">
        <v>49</v>
      </c>
      <c r="B80" s="63"/>
      <c r="C80" s="4">
        <f>C10+C20+C30+C40+C50+C60</f>
        <v>1274.5</v>
      </c>
      <c r="D80" s="4">
        <f>D10+D20+D30+D40+D50+D60</f>
        <v>1274.5</v>
      </c>
      <c r="E80" s="4">
        <f>E10+E20+E30+E40+E50+E60</f>
        <v>732.1999999999999</v>
      </c>
      <c r="F80" s="4">
        <f>F10+F20+F30+F40+F50+F60</f>
        <v>0</v>
      </c>
      <c r="G80" s="30">
        <f>E80/C80</f>
        <v>0.5744998038446449</v>
      </c>
      <c r="H80" s="5" t="e">
        <f>E80/#REF!</f>
        <v>#REF!</v>
      </c>
      <c r="I80" s="5" t="e">
        <f>E80/#REF!</f>
        <v>#REF!</v>
      </c>
      <c r="J80" s="15">
        <f>E80/C80</f>
        <v>0.5744998038446449</v>
      </c>
      <c r="K80" s="16">
        <f>E80/D80</f>
        <v>0.5744998038446449</v>
      </c>
    </row>
    <row r="81" spans="1:11" ht="12.75">
      <c r="A81" s="66" t="s">
        <v>50</v>
      </c>
      <c r="B81" s="63"/>
      <c r="C81" s="4">
        <f>C11+C21+C31+C41+C51+C61</f>
        <v>3049</v>
      </c>
      <c r="D81" s="4">
        <f>D11+D21+D31+D41+D51+D61</f>
        <v>3049</v>
      </c>
      <c r="E81" s="4">
        <f>E11+E21+E31+E41+E51+E61</f>
        <v>1808.8000000000002</v>
      </c>
      <c r="F81" s="4">
        <f>F11+F21+F31+F41+F51+F61</f>
        <v>0</v>
      </c>
      <c r="G81" s="30">
        <f>E81/C81</f>
        <v>0.5932436864545754</v>
      </c>
      <c r="H81" s="5" t="e">
        <f>E81/#REF!</f>
        <v>#REF!</v>
      </c>
      <c r="I81" s="5" t="e">
        <f>E81/#REF!</f>
        <v>#REF!</v>
      </c>
      <c r="J81" s="15">
        <f>E81/C81</f>
        <v>0.5932436864545754</v>
      </c>
      <c r="K81" s="16">
        <f>E81/D81</f>
        <v>0.5932436864545754</v>
      </c>
    </row>
    <row r="82" spans="1:11" ht="12.75">
      <c r="A82" s="66" t="s">
        <v>51</v>
      </c>
      <c r="B82" s="63"/>
      <c r="C82" s="4">
        <f>C12+C22+C32+C42+C52+C62</f>
        <v>1726.6</v>
      </c>
      <c r="D82" s="4">
        <f>D12+D22+D32+D42+D52+D62</f>
        <v>1726.6</v>
      </c>
      <c r="E82" s="4">
        <f>E12+E22+E32+E42+E52+E62</f>
        <v>1087.3</v>
      </c>
      <c r="F82" s="4">
        <f>F12+F22+F32+F42+F52+F62</f>
        <v>0</v>
      </c>
      <c r="G82" s="30">
        <f>E82/C82</f>
        <v>0.6297347387930036</v>
      </c>
      <c r="H82" s="5" t="e">
        <f>E82/#REF!</f>
        <v>#REF!</v>
      </c>
      <c r="I82" s="5" t="e">
        <f>E82/#REF!</f>
        <v>#REF!</v>
      </c>
      <c r="J82" s="15">
        <f>E82/C82</f>
        <v>0.6297347387930036</v>
      </c>
      <c r="K82" s="16">
        <f>E82/D82</f>
        <v>0.6297347387930036</v>
      </c>
    </row>
    <row r="83" spans="1:11" ht="12.75">
      <c r="A83" s="66" t="s">
        <v>52</v>
      </c>
      <c r="B83" s="63"/>
      <c r="C83" s="4">
        <f>C13+C23+C33+C43+C53+C63</f>
        <v>2325.3</v>
      </c>
      <c r="D83" s="4">
        <f>D13+D23+D33+D43+D53+D63</f>
        <v>2325.3</v>
      </c>
      <c r="E83" s="4">
        <f>E13+E23+E33+E43+E53+E63</f>
        <v>1328.2</v>
      </c>
      <c r="F83" s="4">
        <f>F13+F23+F33+F43+F53+F63</f>
        <v>0</v>
      </c>
      <c r="G83" s="30">
        <f>E83/C83</f>
        <v>0.5711951146088676</v>
      </c>
      <c r="H83" s="5" t="e">
        <f>E83/#REF!</f>
        <v>#REF!</v>
      </c>
      <c r="I83" s="5" t="e">
        <f>E83/#REF!</f>
        <v>#REF!</v>
      </c>
      <c r="J83" s="15">
        <f>E83/C83</f>
        <v>0.5711951146088676</v>
      </c>
      <c r="K83" s="16">
        <f>E83/D83</f>
        <v>0.5711951146088676</v>
      </c>
    </row>
    <row r="84" spans="1:11" ht="12.75">
      <c r="A84" s="66" t="s">
        <v>53</v>
      </c>
      <c r="B84" s="63"/>
      <c r="C84" s="4">
        <f>C14+C24+C34+C44+C54+C64+C67+C71+C73</f>
        <v>20857.199999999997</v>
      </c>
      <c r="D84" s="4">
        <f>D14+D24+D34+D44+D54+D64+D67+D71+D73</f>
        <v>21857.199999999997</v>
      </c>
      <c r="E84" s="4">
        <f>E14+E24+E34+E44+E54+E64+E67+E71+E73+E69</f>
        <v>16106.6</v>
      </c>
      <c r="F84" s="4">
        <f>F14+F24+F34+F44+F54+F64+F67+F71+F73</f>
        <v>0</v>
      </c>
      <c r="G84" s="4">
        <f>G14+G24+G34+G44+G54+G64+G67+G71+G73</f>
        <v>0</v>
      </c>
      <c r="H84" s="4">
        <f>H14+H24+H34+H44+H54+H64+H67+H71+H73</f>
        <v>0</v>
      </c>
      <c r="I84" s="4">
        <f>I14+I24+I34+I44+I54+I64+I67+I71+I73</f>
        <v>0</v>
      </c>
      <c r="J84" s="15">
        <f>E84/C84</f>
        <v>0.7722321308708745</v>
      </c>
      <c r="K84" s="16">
        <f>E84/D84</f>
        <v>0.7369013414344016</v>
      </c>
    </row>
    <row r="85" spans="1:11" ht="63">
      <c r="A85" s="19" t="s">
        <v>56</v>
      </c>
      <c r="B85" s="1" t="s">
        <v>57</v>
      </c>
      <c r="C85" s="4">
        <f>C86+C87+C88+C89+C90+C91+C92+C93+C94</f>
        <v>26594.1</v>
      </c>
      <c r="D85" s="4">
        <f>D86+D87+D88+D89+D90+D91+D92+D93+D94</f>
        <v>26594.1</v>
      </c>
      <c r="E85" s="4">
        <f>E86+E87+E88+E89+E90+E91+E92+E93+E94</f>
        <v>19590.6</v>
      </c>
      <c r="F85" s="4">
        <f>F86+F87+F88+F89+F90+F91+F92+F93+F94</f>
        <v>0</v>
      </c>
      <c r="G85" s="5">
        <f>E85/C85</f>
        <v>0.7366521145667648</v>
      </c>
      <c r="H85" s="16" t="e">
        <f>E85/#REF!</f>
        <v>#REF!</v>
      </c>
      <c r="I85" s="16" t="e">
        <f>E85/#REF!</f>
        <v>#REF!</v>
      </c>
      <c r="J85" s="15">
        <f>E85/C85</f>
        <v>0.7366521145667648</v>
      </c>
      <c r="K85" s="16">
        <f>E85/D85</f>
        <v>0.7366521145667648</v>
      </c>
    </row>
    <row r="86" spans="1:11" ht="13.5" customHeight="1">
      <c r="A86" s="66" t="s">
        <v>45</v>
      </c>
      <c r="B86" s="63"/>
      <c r="C86" s="6">
        <v>4419</v>
      </c>
      <c r="D86" s="6">
        <v>4419</v>
      </c>
      <c r="E86" s="6">
        <v>3247.6</v>
      </c>
      <c r="F86" s="6"/>
      <c r="G86" s="69"/>
      <c r="H86" s="70"/>
      <c r="I86" s="70"/>
      <c r="J86" s="70">
        <f>E86/C86</f>
        <v>0.734917402127178</v>
      </c>
      <c r="K86" s="70">
        <f>E86/D86</f>
        <v>0.734917402127178</v>
      </c>
    </row>
    <row r="87" spans="1:11" ht="15.75" customHeight="1">
      <c r="A87" s="66" t="s">
        <v>46</v>
      </c>
      <c r="B87" s="63"/>
      <c r="C87" s="6">
        <v>1957.4</v>
      </c>
      <c r="D87" s="6">
        <v>1957.4</v>
      </c>
      <c r="E87" s="6">
        <v>1438.6</v>
      </c>
      <c r="F87" s="6"/>
      <c r="G87" s="69"/>
      <c r="H87" s="70"/>
      <c r="I87" s="70"/>
      <c r="J87" s="70">
        <f>E87/C87</f>
        <v>0.7349545315214059</v>
      </c>
      <c r="K87" s="70">
        <f>E87/D87</f>
        <v>0.7349545315214059</v>
      </c>
    </row>
    <row r="88" spans="1:11" ht="12.75">
      <c r="A88" s="66" t="s">
        <v>47</v>
      </c>
      <c r="B88" s="63"/>
      <c r="C88" s="6">
        <v>4359</v>
      </c>
      <c r="D88" s="6">
        <v>4359</v>
      </c>
      <c r="E88" s="6">
        <v>3203.5</v>
      </c>
      <c r="F88" s="6"/>
      <c r="G88" s="69"/>
      <c r="H88" s="70"/>
      <c r="I88" s="70"/>
      <c r="J88" s="70">
        <f>E88/C88</f>
        <v>0.73491626519844</v>
      </c>
      <c r="K88" s="70">
        <f>E88/D88</f>
        <v>0.73491626519844</v>
      </c>
    </row>
    <row r="89" spans="1:11" ht="12.75">
      <c r="A89" s="66" t="s">
        <v>48</v>
      </c>
      <c r="B89" s="63"/>
      <c r="C89" s="6">
        <v>2509.8</v>
      </c>
      <c r="D89" s="6">
        <v>2509.8</v>
      </c>
      <c r="E89" s="6">
        <v>1844.5</v>
      </c>
      <c r="F89" s="6"/>
      <c r="G89" s="69"/>
      <c r="H89" s="70"/>
      <c r="I89" s="70"/>
      <c r="J89" s="70">
        <f>E89/C89</f>
        <v>0.7349191170611203</v>
      </c>
      <c r="K89" s="70">
        <f>E89/D89</f>
        <v>0.7349191170611203</v>
      </c>
    </row>
    <row r="90" spans="1:11" ht="12.75">
      <c r="A90" s="66" t="s">
        <v>49</v>
      </c>
      <c r="B90" s="63"/>
      <c r="C90" s="6">
        <v>2220.4</v>
      </c>
      <c r="D90" s="6">
        <v>2220.4</v>
      </c>
      <c r="E90" s="6">
        <v>1631.8</v>
      </c>
      <c r="F90" s="6"/>
      <c r="G90" s="69"/>
      <c r="H90" s="70"/>
      <c r="I90" s="70"/>
      <c r="J90" s="70">
        <f>E90/C90</f>
        <v>0.7349126283552513</v>
      </c>
      <c r="K90" s="70">
        <f>E90/D90</f>
        <v>0.7349126283552513</v>
      </c>
    </row>
    <row r="91" spans="1:11" ht="12.75">
      <c r="A91" s="66" t="s">
        <v>50</v>
      </c>
      <c r="B91" s="63"/>
      <c r="C91" s="6">
        <v>3094</v>
      </c>
      <c r="D91" s="6">
        <v>3094</v>
      </c>
      <c r="E91" s="6">
        <v>2273.8</v>
      </c>
      <c r="F91" s="6"/>
      <c r="G91" s="69"/>
      <c r="H91" s="70"/>
      <c r="I91" s="70"/>
      <c r="J91" s="70">
        <f>E91/C91</f>
        <v>0.7349062702003879</v>
      </c>
      <c r="K91" s="70">
        <f>E91/D91</f>
        <v>0.7349062702003879</v>
      </c>
    </row>
    <row r="92" spans="1:11" ht="12.75">
      <c r="A92" s="66" t="s">
        <v>51</v>
      </c>
      <c r="B92" s="63"/>
      <c r="C92" s="6">
        <v>3636.2</v>
      </c>
      <c r="D92" s="6">
        <v>3636.2</v>
      </c>
      <c r="E92" s="6">
        <v>2672.3</v>
      </c>
      <c r="F92" s="6"/>
      <c r="G92" s="69"/>
      <c r="H92" s="70"/>
      <c r="I92" s="70"/>
      <c r="J92" s="70">
        <f>E92/C92</f>
        <v>0.7349155712007042</v>
      </c>
      <c r="K92" s="70">
        <f>E92/D92</f>
        <v>0.7349155712007042</v>
      </c>
    </row>
    <row r="93" spans="1:11" ht="12.75">
      <c r="A93" s="66" t="s">
        <v>52</v>
      </c>
      <c r="B93" s="63"/>
      <c r="C93" s="6">
        <v>3349.8</v>
      </c>
      <c r="D93" s="6">
        <v>3349.8</v>
      </c>
      <c r="E93" s="6">
        <v>2507.9</v>
      </c>
      <c r="F93" s="6"/>
      <c r="G93" s="69"/>
      <c r="H93" s="70"/>
      <c r="I93" s="70"/>
      <c r="J93" s="70">
        <f>E93/C93</f>
        <v>0.7486715624813421</v>
      </c>
      <c r="K93" s="70">
        <f>E93/D93</f>
        <v>0.7486715624813421</v>
      </c>
    </row>
    <row r="94" spans="1:11" ht="12.75">
      <c r="A94" s="80" t="s">
        <v>53</v>
      </c>
      <c r="B94" s="63"/>
      <c r="C94" s="6">
        <v>1048.5</v>
      </c>
      <c r="D94" s="6">
        <v>1048.5</v>
      </c>
      <c r="E94" s="6">
        <v>770.6</v>
      </c>
      <c r="F94" s="68"/>
      <c r="G94" s="69"/>
      <c r="H94" s="70"/>
      <c r="I94" s="70"/>
      <c r="J94" s="70">
        <f>E94/C94</f>
        <v>0.7349546971864569</v>
      </c>
      <c r="K94" s="70">
        <f>E94/D94</f>
        <v>0.7349546971864569</v>
      </c>
    </row>
    <row r="95" spans="1:249" s="9" customFormat="1" ht="12" customHeight="1">
      <c r="A95" s="19" t="s">
        <v>58</v>
      </c>
      <c r="B95" s="1" t="s">
        <v>59</v>
      </c>
      <c r="C95" s="4">
        <f>C96+C97+C98+C99+C100+C101+C102+C103+C104</f>
        <v>1085.1999999999998</v>
      </c>
      <c r="D95" s="4">
        <f>D96+D97+D98+D99+D100+D101+D102+D103+D104</f>
        <v>1085.1999999999998</v>
      </c>
      <c r="E95" s="4">
        <f>E96+E97+E98+E99+E100+E101+E102+E103+E104</f>
        <v>830.6</v>
      </c>
      <c r="F95" s="4">
        <f>F96+F97+F98+F99+F100+F101+F102+F103+F104</f>
        <v>0</v>
      </c>
      <c r="G95" s="5">
        <f>E95/C95</f>
        <v>0.7653888684113529</v>
      </c>
      <c r="H95" s="5" t="e">
        <f>E95/#REF!</f>
        <v>#REF!</v>
      </c>
      <c r="I95" s="5" t="e">
        <f>E95/#REF!</f>
        <v>#REF!</v>
      </c>
      <c r="J95" s="15">
        <f>E95/C95</f>
        <v>0.7653888684113529</v>
      </c>
      <c r="K95" s="16">
        <f>E95/D95</f>
        <v>0.7653888684113529</v>
      </c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  <c r="DZ95" s="60"/>
      <c r="EA95" s="60"/>
      <c r="EB95" s="60"/>
      <c r="EC95" s="60"/>
      <c r="ED95" s="60"/>
      <c r="EE95" s="60"/>
      <c r="EF95" s="60"/>
      <c r="EG95" s="60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  <c r="FH95" s="60"/>
      <c r="FI95" s="60"/>
      <c r="FJ95" s="60"/>
      <c r="FK95" s="60"/>
      <c r="FL95" s="60"/>
      <c r="FM95" s="60"/>
      <c r="FN95" s="60"/>
      <c r="FO95" s="60"/>
      <c r="FP95" s="60"/>
      <c r="FQ95" s="60"/>
      <c r="FR95" s="60"/>
      <c r="FS95" s="60"/>
      <c r="FT95" s="60"/>
      <c r="FU95" s="60"/>
      <c r="FV95" s="60"/>
      <c r="FW95" s="60"/>
      <c r="FX95" s="60"/>
      <c r="FY95" s="60"/>
      <c r="FZ95" s="60"/>
      <c r="GA95" s="60"/>
      <c r="GB95" s="60"/>
      <c r="GC95" s="60"/>
      <c r="GD95" s="60"/>
      <c r="GE95" s="60"/>
      <c r="GF95" s="60"/>
      <c r="GG95" s="60"/>
      <c r="GH95" s="60"/>
      <c r="GI95" s="60"/>
      <c r="GJ95" s="60"/>
      <c r="GK95" s="60"/>
      <c r="GL95" s="60"/>
      <c r="GM95" s="60"/>
      <c r="GN95" s="60"/>
      <c r="GO95" s="60"/>
      <c r="GP95" s="60"/>
      <c r="GQ95" s="60"/>
      <c r="GR95" s="60"/>
      <c r="GS95" s="60"/>
      <c r="GT95" s="60"/>
      <c r="GU95" s="60"/>
      <c r="GV95" s="60"/>
      <c r="GW95" s="60"/>
      <c r="GX95" s="60"/>
      <c r="GY95" s="60"/>
      <c r="GZ95" s="60"/>
      <c r="HA95" s="60"/>
      <c r="HB95" s="60"/>
      <c r="HC95" s="60"/>
      <c r="HD95" s="60"/>
      <c r="HE95" s="60"/>
      <c r="HF95" s="60"/>
      <c r="HG95" s="60"/>
      <c r="HH95" s="60"/>
      <c r="HI95" s="60"/>
      <c r="HJ95" s="60"/>
      <c r="HK95" s="60"/>
      <c r="HL95" s="60"/>
      <c r="HM95" s="60"/>
      <c r="HN95" s="60"/>
      <c r="HO95" s="60"/>
      <c r="HP95" s="60"/>
      <c r="HQ95" s="60"/>
      <c r="HR95" s="60"/>
      <c r="HS95" s="60"/>
      <c r="HT95" s="60"/>
      <c r="HU95" s="60"/>
      <c r="HV95" s="60"/>
      <c r="HW95" s="60"/>
      <c r="HX95" s="60"/>
      <c r="HY95" s="60"/>
      <c r="HZ95" s="60"/>
      <c r="IA95" s="60"/>
      <c r="IB95" s="60"/>
      <c r="IC95" s="60"/>
      <c r="ID95" s="60"/>
      <c r="IE95" s="60"/>
      <c r="IF95" s="60"/>
      <c r="IG95" s="60"/>
      <c r="IH95" s="60"/>
      <c r="II95" s="60"/>
      <c r="IJ95" s="60"/>
      <c r="IK95" s="60"/>
      <c r="IL95" s="60"/>
      <c r="IM95" s="60"/>
      <c r="IN95" s="60"/>
      <c r="IO95" s="60"/>
    </row>
    <row r="96" spans="1:249" s="9" customFormat="1" ht="12.75">
      <c r="A96" s="66" t="s">
        <v>45</v>
      </c>
      <c r="B96" s="63"/>
      <c r="C96" s="6">
        <v>83.4</v>
      </c>
      <c r="D96" s="6">
        <v>83.4</v>
      </c>
      <c r="E96" s="6">
        <v>62.7</v>
      </c>
      <c r="F96" s="68"/>
      <c r="G96" s="69">
        <f>E96/C96</f>
        <v>0.7517985611510791</v>
      </c>
      <c r="H96" s="69" t="e">
        <f>E96/#REF!</f>
        <v>#REF!</v>
      </c>
      <c r="I96" s="69" t="e">
        <f>E96/#REF!</f>
        <v>#REF!</v>
      </c>
      <c r="J96" s="70">
        <f>E96/C96</f>
        <v>0.7517985611510791</v>
      </c>
      <c r="K96" s="70">
        <f>E96/D96</f>
        <v>0.7517985611510791</v>
      </c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  <c r="DZ96" s="60"/>
      <c r="EA96" s="60"/>
      <c r="EB96" s="60"/>
      <c r="EC96" s="60"/>
      <c r="ED96" s="60"/>
      <c r="EE96" s="60"/>
      <c r="EF96" s="60"/>
      <c r="EG96" s="60"/>
      <c r="EH96" s="60"/>
      <c r="EI96" s="60"/>
      <c r="EJ96" s="60"/>
      <c r="EK96" s="60"/>
      <c r="EL96" s="60"/>
      <c r="EM96" s="60"/>
      <c r="EN96" s="60"/>
      <c r="EO96" s="60"/>
      <c r="EP96" s="60"/>
      <c r="EQ96" s="60"/>
      <c r="ER96" s="60"/>
      <c r="ES96" s="60"/>
      <c r="ET96" s="60"/>
      <c r="EU96" s="60"/>
      <c r="EV96" s="60"/>
      <c r="EW96" s="60"/>
      <c r="EX96" s="60"/>
      <c r="EY96" s="60"/>
      <c r="EZ96" s="60"/>
      <c r="FA96" s="60"/>
      <c r="FB96" s="60"/>
      <c r="FC96" s="60"/>
      <c r="FD96" s="60"/>
      <c r="FE96" s="60"/>
      <c r="FF96" s="60"/>
      <c r="FG96" s="60"/>
      <c r="FH96" s="60"/>
      <c r="FI96" s="60"/>
      <c r="FJ96" s="60"/>
      <c r="FK96" s="60"/>
      <c r="FL96" s="60"/>
      <c r="FM96" s="60"/>
      <c r="FN96" s="60"/>
      <c r="FO96" s="60"/>
      <c r="FP96" s="60"/>
      <c r="FQ96" s="60"/>
      <c r="FR96" s="60"/>
      <c r="FS96" s="60"/>
      <c r="FT96" s="60"/>
      <c r="FU96" s="60"/>
      <c r="FV96" s="60"/>
      <c r="FW96" s="60"/>
      <c r="FX96" s="60"/>
      <c r="FY96" s="60"/>
      <c r="FZ96" s="60"/>
      <c r="GA96" s="60"/>
      <c r="GB96" s="60"/>
      <c r="GC96" s="60"/>
      <c r="GD96" s="60"/>
      <c r="GE96" s="60"/>
      <c r="GF96" s="60"/>
      <c r="GG96" s="60"/>
      <c r="GH96" s="60"/>
      <c r="GI96" s="60"/>
      <c r="GJ96" s="60"/>
      <c r="GK96" s="60"/>
      <c r="GL96" s="60"/>
      <c r="GM96" s="60"/>
      <c r="GN96" s="60"/>
      <c r="GO96" s="60"/>
      <c r="GP96" s="60"/>
      <c r="GQ96" s="60"/>
      <c r="GR96" s="60"/>
      <c r="GS96" s="60"/>
      <c r="GT96" s="60"/>
      <c r="GU96" s="60"/>
      <c r="GV96" s="60"/>
      <c r="GW96" s="60"/>
      <c r="GX96" s="60"/>
      <c r="GY96" s="60"/>
      <c r="GZ96" s="60"/>
      <c r="HA96" s="60"/>
      <c r="HB96" s="60"/>
      <c r="HC96" s="60"/>
      <c r="HD96" s="60"/>
      <c r="HE96" s="60"/>
      <c r="HF96" s="60"/>
      <c r="HG96" s="60"/>
      <c r="HH96" s="60"/>
      <c r="HI96" s="60"/>
      <c r="HJ96" s="60"/>
      <c r="HK96" s="60"/>
      <c r="HL96" s="60"/>
      <c r="HM96" s="60"/>
      <c r="HN96" s="60"/>
      <c r="HO96" s="60"/>
      <c r="HP96" s="60"/>
      <c r="HQ96" s="60"/>
      <c r="HR96" s="60"/>
      <c r="HS96" s="60"/>
      <c r="HT96" s="60"/>
      <c r="HU96" s="60"/>
      <c r="HV96" s="60"/>
      <c r="HW96" s="60"/>
      <c r="HX96" s="60"/>
      <c r="HY96" s="60"/>
      <c r="HZ96" s="60"/>
      <c r="IA96" s="60"/>
      <c r="IB96" s="60"/>
      <c r="IC96" s="60"/>
      <c r="ID96" s="60"/>
      <c r="IE96" s="60"/>
      <c r="IF96" s="60"/>
      <c r="IG96" s="60"/>
      <c r="IH96" s="60"/>
      <c r="II96" s="60"/>
      <c r="IJ96" s="60"/>
      <c r="IK96" s="60"/>
      <c r="IL96" s="60"/>
      <c r="IM96" s="60"/>
      <c r="IN96" s="60"/>
      <c r="IO96" s="60"/>
    </row>
    <row r="97" spans="1:249" s="9" customFormat="1" ht="12.75" customHeight="1">
      <c r="A97" s="66" t="s">
        <v>46</v>
      </c>
      <c r="B97" s="63"/>
      <c r="C97" s="6">
        <v>83.4</v>
      </c>
      <c r="D97" s="6">
        <v>83.4</v>
      </c>
      <c r="E97" s="6">
        <v>62.7</v>
      </c>
      <c r="F97" s="68"/>
      <c r="G97" s="69">
        <f>E97/C97</f>
        <v>0.7517985611510791</v>
      </c>
      <c r="H97" s="69" t="e">
        <f>E97/#REF!</f>
        <v>#REF!</v>
      </c>
      <c r="I97" s="69" t="e">
        <f>E97/#REF!</f>
        <v>#REF!</v>
      </c>
      <c r="J97" s="70">
        <f>E97/C97</f>
        <v>0.7517985611510791</v>
      </c>
      <c r="K97" s="70">
        <f>E97/D97</f>
        <v>0.7517985611510791</v>
      </c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  <c r="DZ97" s="60"/>
      <c r="EA97" s="60"/>
      <c r="EB97" s="60"/>
      <c r="EC97" s="60"/>
      <c r="ED97" s="60"/>
      <c r="EE97" s="60"/>
      <c r="EF97" s="60"/>
      <c r="EG97" s="60"/>
      <c r="EH97" s="60"/>
      <c r="EI97" s="60"/>
      <c r="EJ97" s="60"/>
      <c r="EK97" s="60"/>
      <c r="EL97" s="60"/>
      <c r="EM97" s="60"/>
      <c r="EN97" s="60"/>
      <c r="EO97" s="60"/>
      <c r="EP97" s="60"/>
      <c r="EQ97" s="60"/>
      <c r="ER97" s="60"/>
      <c r="ES97" s="60"/>
      <c r="ET97" s="60"/>
      <c r="EU97" s="60"/>
      <c r="EV97" s="60"/>
      <c r="EW97" s="60"/>
      <c r="EX97" s="60"/>
      <c r="EY97" s="60"/>
      <c r="EZ97" s="60"/>
      <c r="FA97" s="60"/>
      <c r="FB97" s="60"/>
      <c r="FC97" s="60"/>
      <c r="FD97" s="60"/>
      <c r="FE97" s="60"/>
      <c r="FF97" s="60"/>
      <c r="FG97" s="60"/>
      <c r="FH97" s="60"/>
      <c r="FI97" s="60"/>
      <c r="FJ97" s="60"/>
      <c r="FK97" s="60"/>
      <c r="FL97" s="60"/>
      <c r="FM97" s="60"/>
      <c r="FN97" s="60"/>
      <c r="FO97" s="60"/>
      <c r="FP97" s="60"/>
      <c r="FQ97" s="60"/>
      <c r="FR97" s="60"/>
      <c r="FS97" s="60"/>
      <c r="FT97" s="60"/>
      <c r="FU97" s="60"/>
      <c r="FV97" s="60"/>
      <c r="FW97" s="60"/>
      <c r="FX97" s="60"/>
      <c r="FY97" s="60"/>
      <c r="FZ97" s="60"/>
      <c r="GA97" s="60"/>
      <c r="GB97" s="60"/>
      <c r="GC97" s="60"/>
      <c r="GD97" s="60"/>
      <c r="GE97" s="60"/>
      <c r="GF97" s="60"/>
      <c r="GG97" s="60"/>
      <c r="GH97" s="60"/>
      <c r="GI97" s="60"/>
      <c r="GJ97" s="60"/>
      <c r="GK97" s="60"/>
      <c r="GL97" s="60"/>
      <c r="GM97" s="60"/>
      <c r="GN97" s="60"/>
      <c r="GO97" s="60"/>
      <c r="GP97" s="60"/>
      <c r="GQ97" s="60"/>
      <c r="GR97" s="60"/>
      <c r="GS97" s="60"/>
      <c r="GT97" s="60"/>
      <c r="GU97" s="60"/>
      <c r="GV97" s="60"/>
      <c r="GW97" s="60"/>
      <c r="GX97" s="60"/>
      <c r="GY97" s="60"/>
      <c r="GZ97" s="60"/>
      <c r="HA97" s="60"/>
      <c r="HB97" s="60"/>
      <c r="HC97" s="60"/>
      <c r="HD97" s="60"/>
      <c r="HE97" s="60"/>
      <c r="HF97" s="60"/>
      <c r="HG97" s="60"/>
      <c r="HH97" s="60"/>
      <c r="HI97" s="60"/>
      <c r="HJ97" s="60"/>
      <c r="HK97" s="60"/>
      <c r="HL97" s="60"/>
      <c r="HM97" s="60"/>
      <c r="HN97" s="60"/>
      <c r="HO97" s="60"/>
      <c r="HP97" s="60"/>
      <c r="HQ97" s="60"/>
      <c r="HR97" s="60"/>
      <c r="HS97" s="60"/>
      <c r="HT97" s="60"/>
      <c r="HU97" s="60"/>
      <c r="HV97" s="60"/>
      <c r="HW97" s="60"/>
      <c r="HX97" s="60"/>
      <c r="HY97" s="60"/>
      <c r="HZ97" s="60"/>
      <c r="IA97" s="60"/>
      <c r="IB97" s="60"/>
      <c r="IC97" s="60"/>
      <c r="ID97" s="60"/>
      <c r="IE97" s="60"/>
      <c r="IF97" s="60"/>
      <c r="IG97" s="60"/>
      <c r="IH97" s="60"/>
      <c r="II97" s="60"/>
      <c r="IJ97" s="60"/>
      <c r="IK97" s="60"/>
      <c r="IL97" s="60"/>
      <c r="IM97" s="60"/>
      <c r="IN97" s="60"/>
      <c r="IO97" s="60"/>
    </row>
    <row r="98" spans="1:249" s="9" customFormat="1" ht="12.75">
      <c r="A98" s="66" t="s">
        <v>47</v>
      </c>
      <c r="B98" s="63"/>
      <c r="C98" s="6">
        <v>83.5</v>
      </c>
      <c r="D98" s="6">
        <v>83.5</v>
      </c>
      <c r="E98" s="6">
        <v>62.7</v>
      </c>
      <c r="F98" s="68"/>
      <c r="G98" s="69">
        <f>E98/C98</f>
        <v>0.7508982035928145</v>
      </c>
      <c r="H98" s="69" t="e">
        <f>E98/#REF!</f>
        <v>#REF!</v>
      </c>
      <c r="I98" s="69" t="e">
        <f>E98/#REF!</f>
        <v>#REF!</v>
      </c>
      <c r="J98" s="70">
        <f>E98/C98</f>
        <v>0.7508982035928145</v>
      </c>
      <c r="K98" s="70">
        <f>E98/D98</f>
        <v>0.7508982035928145</v>
      </c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  <c r="DZ98" s="60"/>
      <c r="EA98" s="60"/>
      <c r="EB98" s="60"/>
      <c r="EC98" s="60"/>
      <c r="ED98" s="60"/>
      <c r="EE98" s="60"/>
      <c r="EF98" s="60"/>
      <c r="EG98" s="60"/>
      <c r="EH98" s="60"/>
      <c r="EI98" s="60"/>
      <c r="EJ98" s="60"/>
      <c r="EK98" s="60"/>
      <c r="EL98" s="60"/>
      <c r="EM98" s="60"/>
      <c r="EN98" s="60"/>
      <c r="EO98" s="60"/>
      <c r="EP98" s="60"/>
      <c r="EQ98" s="60"/>
      <c r="ER98" s="60"/>
      <c r="ES98" s="60"/>
      <c r="ET98" s="60"/>
      <c r="EU98" s="60"/>
      <c r="EV98" s="60"/>
      <c r="EW98" s="60"/>
      <c r="EX98" s="60"/>
      <c r="EY98" s="60"/>
      <c r="EZ98" s="60"/>
      <c r="FA98" s="60"/>
      <c r="FB98" s="60"/>
      <c r="FC98" s="60"/>
      <c r="FD98" s="60"/>
      <c r="FE98" s="60"/>
      <c r="FF98" s="60"/>
      <c r="FG98" s="60"/>
      <c r="FH98" s="60"/>
      <c r="FI98" s="60"/>
      <c r="FJ98" s="60"/>
      <c r="FK98" s="60"/>
      <c r="FL98" s="60"/>
      <c r="FM98" s="60"/>
      <c r="FN98" s="60"/>
      <c r="FO98" s="60"/>
      <c r="FP98" s="60"/>
      <c r="FQ98" s="60"/>
      <c r="FR98" s="60"/>
      <c r="FS98" s="60"/>
      <c r="FT98" s="60"/>
      <c r="FU98" s="60"/>
      <c r="FV98" s="60"/>
      <c r="FW98" s="60"/>
      <c r="FX98" s="60"/>
      <c r="FY98" s="60"/>
      <c r="FZ98" s="60"/>
      <c r="GA98" s="60"/>
      <c r="GB98" s="60"/>
      <c r="GC98" s="60"/>
      <c r="GD98" s="60"/>
      <c r="GE98" s="60"/>
      <c r="GF98" s="60"/>
      <c r="GG98" s="60"/>
      <c r="GH98" s="60"/>
      <c r="GI98" s="60"/>
      <c r="GJ98" s="60"/>
      <c r="GK98" s="60"/>
      <c r="GL98" s="60"/>
      <c r="GM98" s="60"/>
      <c r="GN98" s="60"/>
      <c r="GO98" s="60"/>
      <c r="GP98" s="60"/>
      <c r="GQ98" s="60"/>
      <c r="GR98" s="60"/>
      <c r="GS98" s="60"/>
      <c r="GT98" s="60"/>
      <c r="GU98" s="60"/>
      <c r="GV98" s="60"/>
      <c r="GW98" s="60"/>
      <c r="GX98" s="60"/>
      <c r="GY98" s="60"/>
      <c r="GZ98" s="60"/>
      <c r="HA98" s="60"/>
      <c r="HB98" s="60"/>
      <c r="HC98" s="60"/>
      <c r="HD98" s="60"/>
      <c r="HE98" s="60"/>
      <c r="HF98" s="60"/>
      <c r="HG98" s="60"/>
      <c r="HH98" s="60"/>
      <c r="HI98" s="60"/>
      <c r="HJ98" s="60"/>
      <c r="HK98" s="60"/>
      <c r="HL98" s="60"/>
      <c r="HM98" s="60"/>
      <c r="HN98" s="60"/>
      <c r="HO98" s="60"/>
      <c r="HP98" s="60"/>
      <c r="HQ98" s="60"/>
      <c r="HR98" s="60"/>
      <c r="HS98" s="60"/>
      <c r="HT98" s="60"/>
      <c r="HU98" s="60"/>
      <c r="HV98" s="60"/>
      <c r="HW98" s="60"/>
      <c r="HX98" s="60"/>
      <c r="HY98" s="60"/>
      <c r="HZ98" s="60"/>
      <c r="IA98" s="60"/>
      <c r="IB98" s="60"/>
      <c r="IC98" s="60"/>
      <c r="ID98" s="60"/>
      <c r="IE98" s="60"/>
      <c r="IF98" s="60"/>
      <c r="IG98" s="60"/>
      <c r="IH98" s="60"/>
      <c r="II98" s="60"/>
      <c r="IJ98" s="60"/>
      <c r="IK98" s="60"/>
      <c r="IL98" s="60"/>
      <c r="IM98" s="60"/>
      <c r="IN98" s="60"/>
      <c r="IO98" s="60"/>
    </row>
    <row r="99" spans="1:249" s="9" customFormat="1" ht="12.75">
      <c r="A99" s="66" t="s">
        <v>48</v>
      </c>
      <c r="B99" s="63"/>
      <c r="C99" s="6">
        <v>83.5</v>
      </c>
      <c r="D99" s="6">
        <v>83.5</v>
      </c>
      <c r="E99" s="6">
        <v>62.7</v>
      </c>
      <c r="F99" s="68"/>
      <c r="G99" s="69">
        <f>E99/C99</f>
        <v>0.7508982035928145</v>
      </c>
      <c r="H99" s="69" t="e">
        <f>E99/#REF!</f>
        <v>#REF!</v>
      </c>
      <c r="I99" s="69" t="e">
        <f>E99/#REF!</f>
        <v>#REF!</v>
      </c>
      <c r="J99" s="70">
        <f>E99/C99</f>
        <v>0.7508982035928145</v>
      </c>
      <c r="K99" s="70">
        <f>E99/D99</f>
        <v>0.7508982035928145</v>
      </c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  <c r="DZ99" s="60"/>
      <c r="EA99" s="60"/>
      <c r="EB99" s="60"/>
      <c r="EC99" s="60"/>
      <c r="ED99" s="60"/>
      <c r="EE99" s="60"/>
      <c r="EF99" s="60"/>
      <c r="EG99" s="60"/>
      <c r="EH99" s="60"/>
      <c r="EI99" s="60"/>
      <c r="EJ99" s="60"/>
      <c r="EK99" s="60"/>
      <c r="EL99" s="60"/>
      <c r="EM99" s="60"/>
      <c r="EN99" s="60"/>
      <c r="EO99" s="60"/>
      <c r="EP99" s="60"/>
      <c r="EQ99" s="60"/>
      <c r="ER99" s="60"/>
      <c r="ES99" s="60"/>
      <c r="ET99" s="60"/>
      <c r="EU99" s="60"/>
      <c r="EV99" s="60"/>
      <c r="EW99" s="60"/>
      <c r="EX99" s="60"/>
      <c r="EY99" s="60"/>
      <c r="EZ99" s="60"/>
      <c r="FA99" s="60"/>
      <c r="FB99" s="60"/>
      <c r="FC99" s="60"/>
      <c r="FD99" s="60"/>
      <c r="FE99" s="60"/>
      <c r="FF99" s="60"/>
      <c r="FG99" s="60"/>
      <c r="FH99" s="60"/>
      <c r="FI99" s="60"/>
      <c r="FJ99" s="60"/>
      <c r="FK99" s="60"/>
      <c r="FL99" s="60"/>
      <c r="FM99" s="60"/>
      <c r="FN99" s="60"/>
      <c r="FO99" s="60"/>
      <c r="FP99" s="60"/>
      <c r="FQ99" s="60"/>
      <c r="FR99" s="60"/>
      <c r="FS99" s="60"/>
      <c r="FT99" s="60"/>
      <c r="FU99" s="60"/>
      <c r="FV99" s="60"/>
      <c r="FW99" s="60"/>
      <c r="FX99" s="60"/>
      <c r="FY99" s="60"/>
      <c r="FZ99" s="60"/>
      <c r="GA99" s="60"/>
      <c r="GB99" s="60"/>
      <c r="GC99" s="60"/>
      <c r="GD99" s="60"/>
      <c r="GE99" s="60"/>
      <c r="GF99" s="60"/>
      <c r="GG99" s="60"/>
      <c r="GH99" s="60"/>
      <c r="GI99" s="60"/>
      <c r="GJ99" s="60"/>
      <c r="GK99" s="60"/>
      <c r="GL99" s="60"/>
      <c r="GM99" s="60"/>
      <c r="GN99" s="60"/>
      <c r="GO99" s="60"/>
      <c r="GP99" s="60"/>
      <c r="GQ99" s="60"/>
      <c r="GR99" s="60"/>
      <c r="GS99" s="60"/>
      <c r="GT99" s="60"/>
      <c r="GU99" s="60"/>
      <c r="GV99" s="60"/>
      <c r="GW99" s="60"/>
      <c r="GX99" s="60"/>
      <c r="GY99" s="60"/>
      <c r="GZ99" s="60"/>
      <c r="HA99" s="60"/>
      <c r="HB99" s="60"/>
      <c r="HC99" s="60"/>
      <c r="HD99" s="60"/>
      <c r="HE99" s="60"/>
      <c r="HF99" s="60"/>
      <c r="HG99" s="60"/>
      <c r="HH99" s="60"/>
      <c r="HI99" s="60"/>
      <c r="HJ99" s="60"/>
      <c r="HK99" s="60"/>
      <c r="HL99" s="60"/>
      <c r="HM99" s="60"/>
      <c r="HN99" s="60"/>
      <c r="HO99" s="60"/>
      <c r="HP99" s="60"/>
      <c r="HQ99" s="60"/>
      <c r="HR99" s="60"/>
      <c r="HS99" s="60"/>
      <c r="HT99" s="60"/>
      <c r="HU99" s="60"/>
      <c r="HV99" s="60"/>
      <c r="HW99" s="60"/>
      <c r="HX99" s="60"/>
      <c r="HY99" s="60"/>
      <c r="HZ99" s="60"/>
      <c r="IA99" s="60"/>
      <c r="IB99" s="60"/>
      <c r="IC99" s="60"/>
      <c r="ID99" s="60"/>
      <c r="IE99" s="60"/>
      <c r="IF99" s="60"/>
      <c r="IG99" s="60"/>
      <c r="IH99" s="60"/>
      <c r="II99" s="60"/>
      <c r="IJ99" s="60"/>
      <c r="IK99" s="60"/>
      <c r="IL99" s="60"/>
      <c r="IM99" s="60"/>
      <c r="IN99" s="60"/>
      <c r="IO99" s="60"/>
    </row>
    <row r="100" spans="1:249" s="9" customFormat="1" ht="12.75">
      <c r="A100" s="66" t="s">
        <v>49</v>
      </c>
      <c r="B100" s="63"/>
      <c r="C100" s="6">
        <v>83.5</v>
      </c>
      <c r="D100" s="6">
        <v>83.5</v>
      </c>
      <c r="E100" s="6">
        <v>62.8</v>
      </c>
      <c r="F100" s="68"/>
      <c r="G100" s="69">
        <f>E100/C100</f>
        <v>0.7520958083832335</v>
      </c>
      <c r="H100" s="69" t="e">
        <f>E100/#REF!</f>
        <v>#REF!</v>
      </c>
      <c r="I100" s="69" t="e">
        <f>E100/#REF!</f>
        <v>#REF!</v>
      </c>
      <c r="J100" s="70">
        <f>E100/C100</f>
        <v>0.7520958083832335</v>
      </c>
      <c r="K100" s="70">
        <f>E100/D100</f>
        <v>0.7520958083832335</v>
      </c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  <c r="DZ100" s="60"/>
      <c r="EA100" s="60"/>
      <c r="EB100" s="60"/>
      <c r="EC100" s="60"/>
      <c r="ED100" s="60"/>
      <c r="EE100" s="60"/>
      <c r="EF100" s="60"/>
      <c r="EG100" s="60"/>
      <c r="EH100" s="60"/>
      <c r="EI100" s="60"/>
      <c r="EJ100" s="60"/>
      <c r="EK100" s="60"/>
      <c r="EL100" s="60"/>
      <c r="EM100" s="60"/>
      <c r="EN100" s="60"/>
      <c r="EO100" s="60"/>
      <c r="EP100" s="60"/>
      <c r="EQ100" s="60"/>
      <c r="ER100" s="60"/>
      <c r="ES100" s="60"/>
      <c r="ET100" s="60"/>
      <c r="EU100" s="60"/>
      <c r="EV100" s="60"/>
      <c r="EW100" s="60"/>
      <c r="EX100" s="60"/>
      <c r="EY100" s="60"/>
      <c r="EZ100" s="60"/>
      <c r="FA100" s="60"/>
      <c r="FB100" s="60"/>
      <c r="FC100" s="60"/>
      <c r="FD100" s="60"/>
      <c r="FE100" s="60"/>
      <c r="FF100" s="60"/>
      <c r="FG100" s="60"/>
      <c r="FH100" s="60"/>
      <c r="FI100" s="60"/>
      <c r="FJ100" s="60"/>
      <c r="FK100" s="60"/>
      <c r="FL100" s="60"/>
      <c r="FM100" s="60"/>
      <c r="FN100" s="60"/>
      <c r="FO100" s="60"/>
      <c r="FP100" s="60"/>
      <c r="FQ100" s="60"/>
      <c r="FR100" s="60"/>
      <c r="FS100" s="60"/>
      <c r="FT100" s="60"/>
      <c r="FU100" s="60"/>
      <c r="FV100" s="60"/>
      <c r="FW100" s="60"/>
      <c r="FX100" s="60"/>
      <c r="FY100" s="60"/>
      <c r="FZ100" s="60"/>
      <c r="GA100" s="60"/>
      <c r="GB100" s="60"/>
      <c r="GC100" s="60"/>
      <c r="GD100" s="60"/>
      <c r="GE100" s="60"/>
      <c r="GF100" s="60"/>
      <c r="GG100" s="60"/>
      <c r="GH100" s="60"/>
      <c r="GI100" s="60"/>
      <c r="GJ100" s="60"/>
      <c r="GK100" s="60"/>
      <c r="GL100" s="60"/>
      <c r="GM100" s="60"/>
      <c r="GN100" s="60"/>
      <c r="GO100" s="60"/>
      <c r="GP100" s="60"/>
      <c r="GQ100" s="60"/>
      <c r="GR100" s="60"/>
      <c r="GS100" s="60"/>
      <c r="GT100" s="60"/>
      <c r="GU100" s="60"/>
      <c r="GV100" s="60"/>
      <c r="GW100" s="60"/>
      <c r="GX100" s="60"/>
      <c r="GY100" s="60"/>
      <c r="GZ100" s="60"/>
      <c r="HA100" s="60"/>
      <c r="HB100" s="60"/>
      <c r="HC100" s="60"/>
      <c r="HD100" s="60"/>
      <c r="HE100" s="60"/>
      <c r="HF100" s="60"/>
      <c r="HG100" s="60"/>
      <c r="HH100" s="60"/>
      <c r="HI100" s="60"/>
      <c r="HJ100" s="60"/>
      <c r="HK100" s="60"/>
      <c r="HL100" s="60"/>
      <c r="HM100" s="60"/>
      <c r="HN100" s="60"/>
      <c r="HO100" s="60"/>
      <c r="HP100" s="60"/>
      <c r="HQ100" s="60"/>
      <c r="HR100" s="60"/>
      <c r="HS100" s="60"/>
      <c r="HT100" s="60"/>
      <c r="HU100" s="60"/>
      <c r="HV100" s="60"/>
      <c r="HW100" s="60"/>
      <c r="HX100" s="60"/>
      <c r="HY100" s="60"/>
      <c r="HZ100" s="60"/>
      <c r="IA100" s="60"/>
      <c r="IB100" s="60"/>
      <c r="IC100" s="60"/>
      <c r="ID100" s="60"/>
      <c r="IE100" s="60"/>
      <c r="IF100" s="60"/>
      <c r="IG100" s="60"/>
      <c r="IH100" s="60"/>
      <c r="II100" s="60"/>
      <c r="IJ100" s="60"/>
      <c r="IK100" s="60"/>
      <c r="IL100" s="60"/>
      <c r="IM100" s="60"/>
      <c r="IN100" s="60"/>
      <c r="IO100" s="60"/>
    </row>
    <row r="101" spans="1:249" s="9" customFormat="1" ht="29.25" customHeight="1">
      <c r="A101" s="66" t="s">
        <v>50</v>
      </c>
      <c r="B101" s="63"/>
      <c r="C101" s="6">
        <v>83.5</v>
      </c>
      <c r="D101" s="6">
        <v>83.5</v>
      </c>
      <c r="E101" s="6">
        <v>62.8</v>
      </c>
      <c r="F101" s="68"/>
      <c r="G101" s="69">
        <f>E101/C101</f>
        <v>0.7520958083832335</v>
      </c>
      <c r="H101" s="69" t="e">
        <f>E101/#REF!</f>
        <v>#REF!</v>
      </c>
      <c r="I101" s="69" t="e">
        <f>E101/#REF!</f>
        <v>#REF!</v>
      </c>
      <c r="J101" s="70">
        <f>E101/C101</f>
        <v>0.7520958083832335</v>
      </c>
      <c r="K101" s="70">
        <f>E101/D101</f>
        <v>0.7520958083832335</v>
      </c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J101" s="60"/>
      <c r="EK101" s="60"/>
      <c r="EL101" s="60"/>
      <c r="EM101" s="60"/>
      <c r="EN101" s="60"/>
      <c r="EO101" s="60"/>
      <c r="EP101" s="60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0"/>
      <c r="FB101" s="60"/>
      <c r="FC101" s="60"/>
      <c r="FD101" s="60"/>
      <c r="FE101" s="60"/>
      <c r="FF101" s="60"/>
      <c r="FG101" s="60"/>
      <c r="FH101" s="60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60"/>
      <c r="FV101" s="60"/>
      <c r="FW101" s="60"/>
      <c r="FX101" s="60"/>
      <c r="FY101" s="60"/>
      <c r="FZ101" s="60"/>
      <c r="GA101" s="60"/>
      <c r="GB101" s="60"/>
      <c r="GC101" s="60"/>
      <c r="GD101" s="60"/>
      <c r="GE101" s="60"/>
      <c r="GF101" s="60"/>
      <c r="GG101" s="60"/>
      <c r="GH101" s="60"/>
      <c r="GI101" s="60"/>
      <c r="GJ101" s="60"/>
      <c r="GK101" s="60"/>
      <c r="GL101" s="60"/>
      <c r="GM101" s="60"/>
      <c r="GN101" s="60"/>
      <c r="GO101" s="60"/>
      <c r="GP101" s="60"/>
      <c r="GQ101" s="60"/>
      <c r="GR101" s="60"/>
      <c r="GS101" s="60"/>
      <c r="GT101" s="60"/>
      <c r="GU101" s="60"/>
      <c r="GV101" s="60"/>
      <c r="GW101" s="60"/>
      <c r="GX101" s="60"/>
      <c r="GY101" s="60"/>
      <c r="GZ101" s="60"/>
      <c r="HA101" s="60"/>
      <c r="HB101" s="60"/>
      <c r="HC101" s="60"/>
      <c r="HD101" s="60"/>
      <c r="HE101" s="60"/>
      <c r="HF101" s="60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0"/>
      <c r="HR101" s="60"/>
      <c r="HS101" s="60"/>
      <c r="HT101" s="60"/>
      <c r="HU101" s="60"/>
      <c r="HV101" s="60"/>
      <c r="HW101" s="60"/>
      <c r="HX101" s="60"/>
      <c r="HY101" s="60"/>
      <c r="HZ101" s="60"/>
      <c r="IA101" s="60"/>
      <c r="IB101" s="60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60"/>
    </row>
    <row r="102" spans="1:249" s="9" customFormat="1" ht="12.75">
      <c r="A102" s="66" t="s">
        <v>51</v>
      </c>
      <c r="B102" s="63"/>
      <c r="C102" s="6">
        <v>83.5</v>
      </c>
      <c r="D102" s="6">
        <v>83.5</v>
      </c>
      <c r="E102" s="6">
        <v>62.8</v>
      </c>
      <c r="F102" s="68"/>
      <c r="G102" s="69">
        <f>E102/C102</f>
        <v>0.7520958083832335</v>
      </c>
      <c r="H102" s="69" t="e">
        <f>E102/#REF!</f>
        <v>#REF!</v>
      </c>
      <c r="I102" s="69" t="e">
        <f>E102/#REF!</f>
        <v>#REF!</v>
      </c>
      <c r="J102" s="70">
        <f>E102/C102</f>
        <v>0.7520958083832335</v>
      </c>
      <c r="K102" s="70">
        <f>E102/D102</f>
        <v>0.7520958083832335</v>
      </c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  <c r="DZ102" s="60"/>
      <c r="EA102" s="60"/>
      <c r="EB102" s="60"/>
      <c r="EC102" s="60"/>
      <c r="ED102" s="60"/>
      <c r="EE102" s="60"/>
      <c r="EF102" s="60"/>
      <c r="EG102" s="60"/>
      <c r="EH102" s="60"/>
      <c r="EI102" s="60"/>
      <c r="EJ102" s="60"/>
      <c r="EK102" s="60"/>
      <c r="EL102" s="60"/>
      <c r="EM102" s="60"/>
      <c r="EN102" s="60"/>
      <c r="EO102" s="60"/>
      <c r="EP102" s="60"/>
      <c r="EQ102" s="60"/>
      <c r="ER102" s="60"/>
      <c r="ES102" s="60"/>
      <c r="ET102" s="60"/>
      <c r="EU102" s="60"/>
      <c r="EV102" s="60"/>
      <c r="EW102" s="60"/>
      <c r="EX102" s="60"/>
      <c r="EY102" s="60"/>
      <c r="EZ102" s="60"/>
      <c r="FA102" s="60"/>
      <c r="FB102" s="60"/>
      <c r="FC102" s="60"/>
      <c r="FD102" s="60"/>
      <c r="FE102" s="60"/>
      <c r="FF102" s="60"/>
      <c r="FG102" s="60"/>
      <c r="FH102" s="60"/>
      <c r="FI102" s="60"/>
      <c r="FJ102" s="60"/>
      <c r="FK102" s="60"/>
      <c r="FL102" s="60"/>
      <c r="FM102" s="60"/>
      <c r="FN102" s="60"/>
      <c r="FO102" s="60"/>
      <c r="FP102" s="60"/>
      <c r="FQ102" s="60"/>
      <c r="FR102" s="60"/>
      <c r="FS102" s="60"/>
      <c r="FT102" s="60"/>
      <c r="FU102" s="60"/>
      <c r="FV102" s="60"/>
      <c r="FW102" s="60"/>
      <c r="FX102" s="60"/>
      <c r="FY102" s="60"/>
      <c r="FZ102" s="60"/>
      <c r="GA102" s="60"/>
      <c r="GB102" s="60"/>
      <c r="GC102" s="60"/>
      <c r="GD102" s="60"/>
      <c r="GE102" s="60"/>
      <c r="GF102" s="60"/>
      <c r="GG102" s="60"/>
      <c r="GH102" s="60"/>
      <c r="GI102" s="60"/>
      <c r="GJ102" s="60"/>
      <c r="GK102" s="60"/>
      <c r="GL102" s="60"/>
      <c r="GM102" s="60"/>
      <c r="GN102" s="60"/>
      <c r="GO102" s="60"/>
      <c r="GP102" s="60"/>
      <c r="GQ102" s="60"/>
      <c r="GR102" s="60"/>
      <c r="GS102" s="60"/>
      <c r="GT102" s="60"/>
      <c r="GU102" s="60"/>
      <c r="GV102" s="60"/>
      <c r="GW102" s="60"/>
      <c r="GX102" s="60"/>
      <c r="GY102" s="60"/>
      <c r="GZ102" s="60"/>
      <c r="HA102" s="60"/>
      <c r="HB102" s="60"/>
      <c r="HC102" s="60"/>
      <c r="HD102" s="60"/>
      <c r="HE102" s="60"/>
      <c r="HF102" s="60"/>
      <c r="HG102" s="60"/>
      <c r="HH102" s="60"/>
      <c r="HI102" s="60"/>
      <c r="HJ102" s="60"/>
      <c r="HK102" s="60"/>
      <c r="HL102" s="60"/>
      <c r="HM102" s="60"/>
      <c r="HN102" s="60"/>
      <c r="HO102" s="60"/>
      <c r="HP102" s="60"/>
      <c r="HQ102" s="60"/>
      <c r="HR102" s="60"/>
      <c r="HS102" s="60"/>
      <c r="HT102" s="60"/>
      <c r="HU102" s="60"/>
      <c r="HV102" s="60"/>
      <c r="HW102" s="60"/>
      <c r="HX102" s="60"/>
      <c r="HY102" s="60"/>
      <c r="HZ102" s="60"/>
      <c r="IA102" s="60"/>
      <c r="IB102" s="60"/>
      <c r="IC102" s="60"/>
      <c r="ID102" s="60"/>
      <c r="IE102" s="60"/>
      <c r="IF102" s="60"/>
      <c r="IG102" s="60"/>
      <c r="IH102" s="60"/>
      <c r="II102" s="60"/>
      <c r="IJ102" s="60"/>
      <c r="IK102" s="60"/>
      <c r="IL102" s="60"/>
      <c r="IM102" s="60"/>
      <c r="IN102" s="60"/>
      <c r="IO102" s="60"/>
    </row>
    <row r="103" spans="1:11" s="9" customFormat="1" ht="12.75">
      <c r="A103" s="66" t="s">
        <v>52</v>
      </c>
      <c r="B103" s="63"/>
      <c r="C103" s="6">
        <v>83.5</v>
      </c>
      <c r="D103" s="6">
        <v>83.5</v>
      </c>
      <c r="E103" s="6">
        <v>62.7</v>
      </c>
      <c r="F103" s="68"/>
      <c r="G103" s="69">
        <f>E103/C103</f>
        <v>0.7508982035928145</v>
      </c>
      <c r="H103" s="69" t="e">
        <f>E103/#REF!</f>
        <v>#REF!</v>
      </c>
      <c r="I103" s="69" t="e">
        <f>E103/#REF!</f>
        <v>#REF!</v>
      </c>
      <c r="J103" s="70">
        <f>E103/C103</f>
        <v>0.7508982035928145</v>
      </c>
      <c r="K103" s="70">
        <f>E103/D103</f>
        <v>0.7508982035928145</v>
      </c>
    </row>
    <row r="104" spans="1:11" s="9" customFormat="1" ht="12.75">
      <c r="A104" s="66" t="s">
        <v>53</v>
      </c>
      <c r="B104" s="63"/>
      <c r="C104" s="29">
        <v>417.4</v>
      </c>
      <c r="D104" s="29">
        <v>417.4</v>
      </c>
      <c r="E104" s="29">
        <v>328.7</v>
      </c>
      <c r="F104" s="68"/>
      <c r="G104" s="69">
        <f>E104/C104</f>
        <v>0.7874940105414471</v>
      </c>
      <c r="H104" s="5"/>
      <c r="I104" s="5"/>
      <c r="J104" s="70">
        <f>E104/C104</f>
        <v>0.7874940105414471</v>
      </c>
      <c r="K104" s="70">
        <f>E104/D104</f>
        <v>0.7874940105414471</v>
      </c>
    </row>
    <row r="105" spans="1:11" s="9" customFormat="1" ht="26.25">
      <c r="A105" s="19" t="s">
        <v>81</v>
      </c>
      <c r="B105" s="27" t="s">
        <v>87</v>
      </c>
      <c r="C105" s="4">
        <f>C106+C107+C108+C109+C110+C111+C112+C113+C114</f>
        <v>3826.5</v>
      </c>
      <c r="D105" s="4">
        <f>D106+D107+D108+D109+D110+D111+D112+D113+D114</f>
        <v>12548.2</v>
      </c>
      <c r="E105" s="12">
        <f>E106+E107+E108+E109+E110+E111+E112+E113+E114</f>
        <v>6806</v>
      </c>
      <c r="F105" s="12">
        <f>F106+F107+F108+F109+F110+F111+F112+F113+F114</f>
        <v>0</v>
      </c>
      <c r="G105" s="5">
        <f>E105/C105</f>
        <v>1.7786488958578335</v>
      </c>
      <c r="H105" s="16"/>
      <c r="I105" s="16"/>
      <c r="J105" s="15">
        <f>E105/C105</f>
        <v>1.7786488958578335</v>
      </c>
      <c r="K105" s="16">
        <f>E105/D105</f>
        <v>0.5423885497521557</v>
      </c>
    </row>
    <row r="106" spans="1:11" s="9" customFormat="1" ht="12.75">
      <c r="A106" s="66" t="s">
        <v>45</v>
      </c>
      <c r="B106" s="72"/>
      <c r="C106" s="72"/>
      <c r="D106" s="73">
        <v>550.7</v>
      </c>
      <c r="E106" s="71">
        <v>170.3</v>
      </c>
      <c r="F106" s="71"/>
      <c r="G106" s="69"/>
      <c r="H106" s="5"/>
      <c r="I106" s="5"/>
      <c r="J106" s="70"/>
      <c r="K106" s="70"/>
    </row>
    <row r="107" spans="1:11" s="9" customFormat="1" ht="12.75">
      <c r="A107" s="66" t="s">
        <v>46</v>
      </c>
      <c r="B107" s="72"/>
      <c r="C107" s="72">
        <v>1115.5</v>
      </c>
      <c r="D107" s="73">
        <v>1412.3</v>
      </c>
      <c r="E107" s="71">
        <v>810.9</v>
      </c>
      <c r="F107" s="71"/>
      <c r="G107" s="69"/>
      <c r="H107" s="5"/>
      <c r="I107" s="5"/>
      <c r="J107" s="70">
        <f>E107/C107</f>
        <v>0.7269385925593904</v>
      </c>
      <c r="K107" s="70">
        <f>E107/D107</f>
        <v>0.5741697939531261</v>
      </c>
    </row>
    <row r="108" spans="1:11" s="9" customFormat="1" ht="12.75">
      <c r="A108" s="66" t="s">
        <v>47</v>
      </c>
      <c r="B108" s="72"/>
      <c r="C108" s="73"/>
      <c r="D108" s="73">
        <v>1320.8</v>
      </c>
      <c r="E108" s="71">
        <v>125.2</v>
      </c>
      <c r="F108" s="71"/>
      <c r="G108" s="69"/>
      <c r="H108" s="5"/>
      <c r="I108" s="5"/>
      <c r="J108" s="70"/>
      <c r="K108" s="70">
        <f>E108/D108</f>
        <v>0.09479103573591763</v>
      </c>
    </row>
    <row r="109" spans="1:11" s="9" customFormat="1" ht="12.75">
      <c r="A109" s="66" t="s">
        <v>48</v>
      </c>
      <c r="B109" s="72"/>
      <c r="C109" s="72"/>
      <c r="D109" s="73">
        <v>810.7</v>
      </c>
      <c r="E109" s="71">
        <v>62.1</v>
      </c>
      <c r="F109" s="71"/>
      <c r="G109" s="69"/>
      <c r="H109" s="5"/>
      <c r="I109" s="5"/>
      <c r="J109" s="70"/>
      <c r="K109" s="70">
        <f>E109/D109</f>
        <v>0.07660046873072653</v>
      </c>
    </row>
    <row r="110" spans="1:11" s="9" customFormat="1" ht="12.75">
      <c r="A110" s="66" t="s">
        <v>49</v>
      </c>
      <c r="B110" s="72"/>
      <c r="C110" s="72">
        <v>1382.1</v>
      </c>
      <c r="D110" s="73">
        <v>1800.5</v>
      </c>
      <c r="E110" s="71">
        <v>1289.9</v>
      </c>
      <c r="F110" s="71"/>
      <c r="G110" s="69"/>
      <c r="H110" s="30"/>
      <c r="I110" s="30"/>
      <c r="J110" s="70">
        <f>E110/C110</f>
        <v>0.9332899211345056</v>
      </c>
      <c r="K110" s="70">
        <f>E110/D110</f>
        <v>0.7164121077478479</v>
      </c>
    </row>
    <row r="111" spans="1:11" s="9" customFormat="1" ht="12.75">
      <c r="A111" s="66" t="s">
        <v>50</v>
      </c>
      <c r="B111" s="72"/>
      <c r="C111" s="72">
        <v>1065.2</v>
      </c>
      <c r="D111" s="73">
        <v>1477.9</v>
      </c>
      <c r="E111" s="71">
        <v>1183</v>
      </c>
      <c r="F111" s="71"/>
      <c r="G111" s="69"/>
      <c r="H111" s="5"/>
      <c r="I111" s="5"/>
      <c r="J111" s="70">
        <f>E111/C111</f>
        <v>1.110589560645888</v>
      </c>
      <c r="K111" s="70">
        <f>E111/D111</f>
        <v>0.8004601123215372</v>
      </c>
    </row>
    <row r="112" spans="1:11" s="9" customFormat="1" ht="12.75">
      <c r="A112" s="66" t="s">
        <v>51</v>
      </c>
      <c r="B112" s="72"/>
      <c r="C112" s="72"/>
      <c r="D112" s="73">
        <v>79.9</v>
      </c>
      <c r="E112" s="71">
        <v>73.7</v>
      </c>
      <c r="F112" s="71"/>
      <c r="G112" s="69"/>
      <c r="H112" s="5"/>
      <c r="I112" s="5"/>
      <c r="J112" s="70"/>
      <c r="K112" s="70">
        <f>E112/D112</f>
        <v>0.9224030037546933</v>
      </c>
    </row>
    <row r="113" spans="1:11" s="9" customFormat="1" ht="12.75">
      <c r="A113" s="66" t="s">
        <v>52</v>
      </c>
      <c r="B113" s="72"/>
      <c r="C113" s="72">
        <v>263.7</v>
      </c>
      <c r="D113" s="73">
        <v>705.3</v>
      </c>
      <c r="E113" s="71">
        <v>351.5</v>
      </c>
      <c r="F113" s="71"/>
      <c r="G113" s="69"/>
      <c r="H113" s="5"/>
      <c r="I113" s="5"/>
      <c r="J113" s="70">
        <f>E113/C113</f>
        <v>1.3329541145240804</v>
      </c>
      <c r="K113" s="70">
        <f>E113/D113</f>
        <v>0.49836948816106624</v>
      </c>
    </row>
    <row r="114" spans="1:11" s="9" customFormat="1" ht="12.75">
      <c r="A114" s="66" t="s">
        <v>53</v>
      </c>
      <c r="B114" s="72"/>
      <c r="C114" s="72"/>
      <c r="D114" s="73">
        <v>4390.1</v>
      </c>
      <c r="E114" s="71">
        <v>2739.4</v>
      </c>
      <c r="F114" s="68"/>
      <c r="G114" s="69"/>
      <c r="H114" s="5"/>
      <c r="I114" s="5"/>
      <c r="J114" s="70"/>
      <c r="K114" s="70">
        <f>E114/D114</f>
        <v>0.6239948976105327</v>
      </c>
    </row>
    <row r="115" spans="1:11" s="9" customFormat="1" ht="39">
      <c r="A115" s="19" t="s">
        <v>122</v>
      </c>
      <c r="B115" s="27" t="s">
        <v>123</v>
      </c>
      <c r="C115" s="95">
        <f>C116+C117+C118+C119+C120+C121+C122+C123+C124</f>
        <v>0</v>
      </c>
      <c r="D115" s="95">
        <f>D116+D117+D118+D119+D120+D121+D122+D123+D124</f>
        <v>422.7</v>
      </c>
      <c r="E115" s="96">
        <f>E116+E117+E118+E119+E120+E121+E122+E123+E124</f>
        <v>10</v>
      </c>
      <c r="F115" s="96">
        <f>F116+F117+F118+F119+F120+F121+F122+F123+F124</f>
        <v>0</v>
      </c>
      <c r="G115" s="96">
        <f>G116+G117+G118+G119+G120+G121+G122+G123+G124</f>
        <v>0</v>
      </c>
      <c r="H115" s="96">
        <f>H116+H117+H118+H119+H120+H121+H122+H123+H124</f>
        <v>30</v>
      </c>
      <c r="I115" s="97"/>
      <c r="J115" s="70"/>
      <c r="K115" s="15">
        <f>E115/D115</f>
        <v>0.02365744026496333</v>
      </c>
    </row>
    <row r="116" spans="1:11" s="9" customFormat="1" ht="12.75">
      <c r="A116" s="66" t="s">
        <v>45</v>
      </c>
      <c r="B116" s="72"/>
      <c r="C116" s="72"/>
      <c r="D116" s="73"/>
      <c r="E116" s="94"/>
      <c r="F116" s="98"/>
      <c r="G116" s="98"/>
      <c r="H116" s="71"/>
      <c r="I116" s="99"/>
      <c r="J116" s="70"/>
      <c r="K116" s="70"/>
    </row>
    <row r="117" spans="1:11" s="9" customFormat="1" ht="12.75">
      <c r="A117" s="66" t="s">
        <v>46</v>
      </c>
      <c r="B117" s="72"/>
      <c r="C117" s="72"/>
      <c r="D117" s="73"/>
      <c r="E117" s="94"/>
      <c r="F117" s="98"/>
      <c r="G117" s="98"/>
      <c r="H117" s="71"/>
      <c r="I117" s="99"/>
      <c r="J117" s="70"/>
      <c r="K117" s="70"/>
    </row>
    <row r="118" spans="1:11" s="9" customFormat="1" ht="12.75">
      <c r="A118" s="66" t="s">
        <v>47</v>
      </c>
      <c r="B118" s="72"/>
      <c r="C118" s="72"/>
      <c r="D118" s="73"/>
      <c r="E118" s="94"/>
      <c r="F118" s="98"/>
      <c r="G118" s="98"/>
      <c r="H118" s="71"/>
      <c r="I118" s="99"/>
      <c r="J118" s="70"/>
      <c r="K118" s="70"/>
    </row>
    <row r="119" spans="1:11" s="9" customFormat="1" ht="12.75">
      <c r="A119" s="66" t="s">
        <v>48</v>
      </c>
      <c r="B119" s="72"/>
      <c r="C119" s="72"/>
      <c r="D119" s="73"/>
      <c r="E119" s="94"/>
      <c r="F119" s="98"/>
      <c r="G119" s="98"/>
      <c r="H119" s="71"/>
      <c r="I119" s="99"/>
      <c r="J119" s="70"/>
      <c r="K119" s="70"/>
    </row>
    <row r="120" spans="1:11" s="9" customFormat="1" ht="12.75">
      <c r="A120" s="66" t="s">
        <v>49</v>
      </c>
      <c r="B120" s="72"/>
      <c r="C120" s="72"/>
      <c r="D120" s="73"/>
      <c r="E120" s="94"/>
      <c r="F120" s="98"/>
      <c r="G120" s="98"/>
      <c r="H120" s="71"/>
      <c r="I120" s="99"/>
      <c r="J120" s="70"/>
      <c r="K120" s="70"/>
    </row>
    <row r="121" spans="1:11" s="9" customFormat="1" ht="12.75">
      <c r="A121" s="66" t="s">
        <v>50</v>
      </c>
      <c r="B121" s="72"/>
      <c r="C121" s="72"/>
      <c r="D121" s="73">
        <v>10</v>
      </c>
      <c r="E121" s="94">
        <v>10</v>
      </c>
      <c r="F121" s="98"/>
      <c r="G121" s="98"/>
      <c r="H121" s="71"/>
      <c r="I121" s="99"/>
      <c r="J121" s="70"/>
      <c r="K121" s="70"/>
    </row>
    <row r="122" spans="1:11" s="9" customFormat="1" ht="12.75">
      <c r="A122" s="66" t="s">
        <v>51</v>
      </c>
      <c r="B122" s="72"/>
      <c r="C122" s="72"/>
      <c r="D122" s="73"/>
      <c r="E122" s="94"/>
      <c r="F122" s="98"/>
      <c r="G122" s="98"/>
      <c r="H122" s="71"/>
      <c r="I122" s="99"/>
      <c r="J122" s="70"/>
      <c r="K122" s="70"/>
    </row>
    <row r="123" spans="1:11" s="9" customFormat="1" ht="12.75">
      <c r="A123" s="66" t="s">
        <v>52</v>
      </c>
      <c r="B123" s="72"/>
      <c r="C123" s="72"/>
      <c r="D123" s="73"/>
      <c r="E123" s="94"/>
      <c r="F123" s="98"/>
      <c r="G123" s="98"/>
      <c r="H123" s="71"/>
      <c r="I123" s="99"/>
      <c r="J123" s="70"/>
      <c r="K123" s="70"/>
    </row>
    <row r="124" spans="1:11" s="9" customFormat="1" ht="12.75">
      <c r="A124" s="66" t="s">
        <v>53</v>
      </c>
      <c r="B124" s="72"/>
      <c r="C124" s="72"/>
      <c r="D124" s="73">
        <v>412.7</v>
      </c>
      <c r="E124" s="94"/>
      <c r="F124" s="98"/>
      <c r="G124" s="98"/>
      <c r="H124" s="71">
        <v>30</v>
      </c>
      <c r="I124" s="99"/>
      <c r="J124" s="70"/>
      <c r="K124" s="70">
        <f>E124/D124</f>
        <v>0</v>
      </c>
    </row>
    <row r="125" spans="1:11" s="9" customFormat="1" ht="39">
      <c r="A125" s="19" t="s">
        <v>124</v>
      </c>
      <c r="B125" s="27" t="s">
        <v>125</v>
      </c>
      <c r="C125" s="95">
        <f>C126+C127+C128+C129+C130+C131+C132+C133+C134</f>
        <v>0</v>
      </c>
      <c r="D125" s="95">
        <f>D126+D127+D128+D129+D130+D131+D132+D133+D134</f>
        <v>1649.6000000000001</v>
      </c>
      <c r="E125" s="96">
        <f>E126+E127+E128+E129+E130+E131+E132+E133+E134</f>
        <v>542.5</v>
      </c>
      <c r="F125" s="96">
        <f>F126+F127+F128+F129+F130+F131+F132+F133+F134</f>
        <v>0</v>
      </c>
      <c r="G125" s="96">
        <f>G126+G127+G128+G129+G130+G131+G132+G133+G134</f>
        <v>0</v>
      </c>
      <c r="H125" s="96">
        <f>H126+H127+H128+H129+H130+H131+H132+H133+H134</f>
        <v>476.2</v>
      </c>
      <c r="I125" s="97"/>
      <c r="J125" s="70"/>
      <c r="K125" s="15">
        <f>E125/D125</f>
        <v>0.32886760426770123</v>
      </c>
    </row>
    <row r="126" spans="1:11" s="9" customFormat="1" ht="12.75">
      <c r="A126" s="66" t="s">
        <v>45</v>
      </c>
      <c r="B126" s="72"/>
      <c r="C126" s="72"/>
      <c r="D126" s="73">
        <v>196.6</v>
      </c>
      <c r="E126" s="94">
        <v>196.6</v>
      </c>
      <c r="F126" s="98"/>
      <c r="G126" s="98"/>
      <c r="H126" s="71"/>
      <c r="I126" s="99"/>
      <c r="J126" s="70"/>
      <c r="K126" s="70">
        <f>E126/D126</f>
        <v>1</v>
      </c>
    </row>
    <row r="127" spans="1:249" ht="12.75">
      <c r="A127" s="66" t="s">
        <v>46</v>
      </c>
      <c r="B127" s="72"/>
      <c r="C127" s="72"/>
      <c r="D127" s="73">
        <v>83.4</v>
      </c>
      <c r="E127" s="94">
        <v>41.7</v>
      </c>
      <c r="F127" s="98"/>
      <c r="G127" s="98"/>
      <c r="H127" s="71">
        <v>62.5</v>
      </c>
      <c r="I127" s="99"/>
      <c r="J127" s="70"/>
      <c r="K127" s="70">
        <f>E127/D127</f>
        <v>0.5</v>
      </c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</row>
    <row r="128" spans="1:249" ht="12.75">
      <c r="A128" s="66" t="s">
        <v>47</v>
      </c>
      <c r="B128" s="72"/>
      <c r="C128" s="72"/>
      <c r="D128" s="73">
        <v>546</v>
      </c>
      <c r="E128" s="94"/>
      <c r="F128" s="98"/>
      <c r="G128" s="98"/>
      <c r="H128" s="71"/>
      <c r="I128" s="99"/>
      <c r="J128" s="70"/>
      <c r="K128" s="70">
        <f>E128/D128</f>
        <v>0</v>
      </c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</row>
    <row r="129" spans="1:249" ht="12.75">
      <c r="A129" s="66" t="s">
        <v>48</v>
      </c>
      <c r="B129" s="72"/>
      <c r="C129" s="72"/>
      <c r="D129" s="73">
        <v>391</v>
      </c>
      <c r="E129" s="94">
        <v>179</v>
      </c>
      <c r="F129" s="98"/>
      <c r="G129" s="98"/>
      <c r="H129" s="71">
        <v>74.9</v>
      </c>
      <c r="I129" s="99"/>
      <c r="J129" s="70"/>
      <c r="K129" s="70">
        <f>E129/D129</f>
        <v>0.4578005115089514</v>
      </c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</row>
    <row r="130" spans="1:249" ht="12.75">
      <c r="A130" s="66" t="s">
        <v>49</v>
      </c>
      <c r="B130" s="72"/>
      <c r="C130" s="72"/>
      <c r="D130" s="73"/>
      <c r="E130" s="94"/>
      <c r="F130" s="98"/>
      <c r="G130" s="98"/>
      <c r="H130" s="71">
        <v>126.6</v>
      </c>
      <c r="I130" s="99"/>
      <c r="J130" s="70"/>
      <c r="K130" s="70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</row>
    <row r="131" spans="1:249" ht="12.75">
      <c r="A131" s="66" t="s">
        <v>50</v>
      </c>
      <c r="B131" s="72"/>
      <c r="C131" s="72"/>
      <c r="D131" s="73">
        <v>124.9</v>
      </c>
      <c r="E131" s="94">
        <v>124.9</v>
      </c>
      <c r="F131" s="98"/>
      <c r="G131" s="98"/>
      <c r="H131" s="71"/>
      <c r="I131" s="99"/>
      <c r="J131" s="70"/>
      <c r="K131" s="70">
        <f>E131/D131</f>
        <v>1</v>
      </c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</row>
    <row r="132" spans="1:249" ht="12.75">
      <c r="A132" s="66" t="s">
        <v>51</v>
      </c>
      <c r="B132" s="72"/>
      <c r="C132" s="72"/>
      <c r="D132" s="73"/>
      <c r="E132" s="94"/>
      <c r="F132" s="98"/>
      <c r="G132" s="98"/>
      <c r="H132" s="71"/>
      <c r="I132" s="99"/>
      <c r="J132" s="70"/>
      <c r="K132" s="70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</row>
    <row r="133" spans="1:249" ht="12.75">
      <c r="A133" s="66" t="s">
        <v>52</v>
      </c>
      <c r="B133" s="72"/>
      <c r="C133" s="72"/>
      <c r="D133" s="73">
        <v>149</v>
      </c>
      <c r="E133" s="94"/>
      <c r="F133" s="98"/>
      <c r="G133" s="98"/>
      <c r="H133" s="71"/>
      <c r="I133" s="99"/>
      <c r="J133" s="70"/>
      <c r="K133" s="70">
        <f>E133/D133</f>
        <v>0</v>
      </c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</row>
    <row r="134" spans="1:249" ht="12.75">
      <c r="A134" s="66" t="s">
        <v>53</v>
      </c>
      <c r="B134" s="72"/>
      <c r="C134" s="72"/>
      <c r="D134" s="73">
        <v>158.7</v>
      </c>
      <c r="E134" s="94">
        <v>0.3</v>
      </c>
      <c r="F134" s="98"/>
      <c r="G134" s="98"/>
      <c r="H134" s="71">
        <v>212.2</v>
      </c>
      <c r="I134" s="99"/>
      <c r="J134" s="70"/>
      <c r="K134" s="70">
        <f>E134/D134</f>
        <v>0.001890359168241966</v>
      </c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</row>
    <row r="135" spans="1:249" ht="12.75">
      <c r="A135" s="119" t="s">
        <v>60</v>
      </c>
      <c r="B135" s="120"/>
      <c r="C135" s="12">
        <f aca="true" t="shared" si="0" ref="C135:I135">C136+C137+C138+C139+C140+C141+C142+C143+C144</f>
        <v>31505.800000000003</v>
      </c>
      <c r="D135" s="12">
        <f t="shared" si="0"/>
        <v>42299.8</v>
      </c>
      <c r="E135" s="12">
        <f t="shared" si="0"/>
        <v>27779.699999999997</v>
      </c>
      <c r="F135" s="12">
        <f t="shared" si="0"/>
        <v>0</v>
      </c>
      <c r="G135" s="12">
        <f t="shared" si="0"/>
        <v>6.80007316877175</v>
      </c>
      <c r="H135" s="12" t="e">
        <f t="shared" si="0"/>
        <v>#REF!</v>
      </c>
      <c r="I135" s="12" t="e">
        <f t="shared" si="0"/>
        <v>#REF!</v>
      </c>
      <c r="J135" s="15">
        <f>E135/C135</f>
        <v>0.8817328872778979</v>
      </c>
      <c r="K135" s="16">
        <f>E135/D135</f>
        <v>0.6567336015773123</v>
      </c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</row>
    <row r="136" spans="1:249" ht="12.75">
      <c r="A136" s="20" t="s">
        <v>45</v>
      </c>
      <c r="B136" s="21"/>
      <c r="C136" s="4">
        <f>C96+C86+C106+C116+C126</f>
        <v>4502.4</v>
      </c>
      <c r="D136" s="4">
        <f>D96+D86+D106+D116+D126</f>
        <v>5249.7</v>
      </c>
      <c r="E136" s="4">
        <f>E96+E86+E106+E116+E126</f>
        <v>3677.2</v>
      </c>
      <c r="F136" s="4">
        <f>F96+F86+F106+F116+F126</f>
        <v>0</v>
      </c>
      <c r="G136" s="4">
        <f>G96+G86+G106+G116+G126</f>
        <v>0.7517985611510791</v>
      </c>
      <c r="H136" s="4" t="e">
        <f>H96+H86+H106+H116+H126</f>
        <v>#REF!</v>
      </c>
      <c r="I136" s="4" t="e">
        <f>I96+I86+I106+I116+I126</f>
        <v>#REF!</v>
      </c>
      <c r="J136" s="15">
        <f>E136/C136</f>
        <v>0.8167199715707179</v>
      </c>
      <c r="K136" s="16">
        <f>E136/D136</f>
        <v>0.7004590738518391</v>
      </c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</row>
    <row r="137" spans="1:249" ht="12.75">
      <c r="A137" s="20" t="s">
        <v>46</v>
      </c>
      <c r="B137" s="11"/>
      <c r="C137" s="4">
        <f>C97+C87+C107+C117+C127</f>
        <v>3156.3</v>
      </c>
      <c r="D137" s="4">
        <f>D97+D87+D107+D117+D127</f>
        <v>3536.5000000000005</v>
      </c>
      <c r="E137" s="4">
        <f>E97+E87+E107+E117+E127</f>
        <v>2353.8999999999996</v>
      </c>
      <c r="F137" s="4">
        <f>F97+F87+F107+F117+F127</f>
        <v>0</v>
      </c>
      <c r="G137" s="4">
        <f>G97+G87+G107+G117+G127</f>
        <v>0.7517985611510791</v>
      </c>
      <c r="H137" s="4" t="e">
        <f>H97+H87+H107+H117+H127</f>
        <v>#REF!</v>
      </c>
      <c r="I137" s="4" t="e">
        <f>I97+I87+I107+I117+I127</f>
        <v>#REF!</v>
      </c>
      <c r="J137" s="15">
        <f>E137/C137</f>
        <v>0.7457782847004403</v>
      </c>
      <c r="K137" s="16">
        <f>E137/D137</f>
        <v>0.6656015834864978</v>
      </c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</row>
    <row r="138" spans="1:249" ht="12.75">
      <c r="A138" s="20" t="s">
        <v>47</v>
      </c>
      <c r="B138" s="11"/>
      <c r="C138" s="4">
        <f>C98+C88+C108+C118+C128</f>
        <v>4442.5</v>
      </c>
      <c r="D138" s="4">
        <f>D98+D88+D108+D118+D128</f>
        <v>6309.3</v>
      </c>
      <c r="E138" s="4">
        <f>E98+E88+E108+E118+E128</f>
        <v>3391.3999999999996</v>
      </c>
      <c r="F138" s="4">
        <f>F98+F88+F108+F118+F128</f>
        <v>0</v>
      </c>
      <c r="G138" s="4">
        <f>G98+G88+G108+G118+G128</f>
        <v>0.7508982035928145</v>
      </c>
      <c r="H138" s="4" t="e">
        <f>H98+H88+H108+H118+H128</f>
        <v>#REF!</v>
      </c>
      <c r="I138" s="4" t="e">
        <f>I98+I88+I108+I118+I128</f>
        <v>#REF!</v>
      </c>
      <c r="J138" s="15">
        <f>E138/C138</f>
        <v>0.7633989870568373</v>
      </c>
      <c r="K138" s="16">
        <f>E138/D138</f>
        <v>0.5375239725484602</v>
      </c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</row>
    <row r="139" spans="1:249" ht="12.75" customHeight="1" hidden="1">
      <c r="A139" s="20" t="s">
        <v>48</v>
      </c>
      <c r="B139" s="21"/>
      <c r="C139" s="4">
        <f>C99+C89+C109+C119+C129</f>
        <v>2593.3</v>
      </c>
      <c r="D139" s="4">
        <f>D99+D89+D109+D119+D129</f>
        <v>3795</v>
      </c>
      <c r="E139" s="4">
        <f>E99+E89+E109+E119+E129</f>
        <v>2148.3</v>
      </c>
      <c r="F139" s="4">
        <f>F99+F89+F109+F119+F129</f>
        <v>0</v>
      </c>
      <c r="G139" s="4">
        <f>G99+G89+G109+G119+G129</f>
        <v>0.7508982035928145</v>
      </c>
      <c r="H139" s="4" t="e">
        <f>H99+H89+H109+H119+H129</f>
        <v>#REF!</v>
      </c>
      <c r="I139" s="4" t="e">
        <f>I99+I89+I109+I119+I129</f>
        <v>#REF!</v>
      </c>
      <c r="J139" s="15">
        <f>E139/C139</f>
        <v>0.8284039640612347</v>
      </c>
      <c r="K139" s="16">
        <f>E139/D139</f>
        <v>0.5660869565217391</v>
      </c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</row>
    <row r="140" spans="1:249" ht="12.75">
      <c r="A140" s="20" t="s">
        <v>49</v>
      </c>
      <c r="B140" s="11"/>
      <c r="C140" s="4">
        <f>C100+C90+C110+C120+C130</f>
        <v>3686</v>
      </c>
      <c r="D140" s="4">
        <f>D100+D90+D110+D120+D130</f>
        <v>4104.4</v>
      </c>
      <c r="E140" s="4">
        <f>E100+E90+E110+E120+E130</f>
        <v>2984.5</v>
      </c>
      <c r="F140" s="4">
        <f>F100+F90+F110+F120+F130</f>
        <v>0</v>
      </c>
      <c r="G140" s="4">
        <f>G100+G90+G110+G120+G130</f>
        <v>0.7520958083832335</v>
      </c>
      <c r="H140" s="4" t="e">
        <f>H100+H90+H110+H120+H130</f>
        <v>#REF!</v>
      </c>
      <c r="I140" s="4" t="e">
        <f>I100+I90+I110+I120+I130</f>
        <v>#REF!</v>
      </c>
      <c r="J140" s="15">
        <f>E140/C140</f>
        <v>0.8096852957135106</v>
      </c>
      <c r="K140" s="16">
        <f>E140/D140</f>
        <v>0.7271464769515642</v>
      </c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</row>
    <row r="141" spans="1:249" ht="12.75">
      <c r="A141" s="20" t="s">
        <v>50</v>
      </c>
      <c r="B141" s="11"/>
      <c r="C141" s="4">
        <f>C101+C91+C111+C121+C131</f>
        <v>4242.7</v>
      </c>
      <c r="D141" s="4">
        <f>D101+D91+D111+D121+D131</f>
        <v>4790.299999999999</v>
      </c>
      <c r="E141" s="4">
        <f>E101+E91+E111+E121+E131</f>
        <v>3654.5000000000005</v>
      </c>
      <c r="F141" s="4">
        <f>F101+F91+F111+F121+F131</f>
        <v>0</v>
      </c>
      <c r="G141" s="4">
        <f>G101+G91+G111+G121+G131</f>
        <v>0.7520958083832335</v>
      </c>
      <c r="H141" s="4" t="e">
        <f>H101+H91+H111+H121+H131</f>
        <v>#REF!</v>
      </c>
      <c r="I141" s="4" t="e">
        <f>I101+I91+I111+I121+I131</f>
        <v>#REF!</v>
      </c>
      <c r="J141" s="15">
        <f>E141/C141</f>
        <v>0.8613618686213969</v>
      </c>
      <c r="K141" s="16">
        <f>E141/D141</f>
        <v>0.7628958520343195</v>
      </c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</row>
    <row r="142" spans="1:249" ht="12.75">
      <c r="A142" s="20" t="s">
        <v>51</v>
      </c>
      <c r="B142" s="11"/>
      <c r="C142" s="4">
        <f>C102+C92+C112+C122+C132</f>
        <v>3719.7</v>
      </c>
      <c r="D142" s="4">
        <f>D102+D92+D112+D122+D132</f>
        <v>3799.6</v>
      </c>
      <c r="E142" s="4">
        <f>E102+E92+E112+E122+E132</f>
        <v>2808.8</v>
      </c>
      <c r="F142" s="4">
        <f>F102+F92+F112+F122+F132</f>
        <v>0</v>
      </c>
      <c r="G142" s="4">
        <f>G102+G92+G112+G122+G132</f>
        <v>0.7520958083832335</v>
      </c>
      <c r="H142" s="4" t="e">
        <f>H102+H92+H112+H122+H132</f>
        <v>#REF!</v>
      </c>
      <c r="I142" s="4" t="e">
        <f>I102+I92+I112+I122+I132</f>
        <v>#REF!</v>
      </c>
      <c r="J142" s="15">
        <f>E142/C142</f>
        <v>0.7551146597843913</v>
      </c>
      <c r="K142" s="16">
        <f>E142/D142</f>
        <v>0.7392357090220024</v>
      </c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</row>
    <row r="143" spans="1:11" ht="12.75">
      <c r="A143" s="20" t="s">
        <v>52</v>
      </c>
      <c r="B143" s="11"/>
      <c r="C143" s="4">
        <f>C103+C93+C113+C123+C133</f>
        <v>3697</v>
      </c>
      <c r="D143" s="4">
        <f>D103+D93+D113+D123+D133</f>
        <v>4287.6</v>
      </c>
      <c r="E143" s="4">
        <f>E103+E93+E113+E123+E133</f>
        <v>2922.1</v>
      </c>
      <c r="F143" s="4">
        <f>F103+F93+F113+F123+F133</f>
        <v>0</v>
      </c>
      <c r="G143" s="4">
        <f>G103+G93+G113+G123+G133</f>
        <v>0.7508982035928145</v>
      </c>
      <c r="H143" s="4" t="e">
        <f>H103+H93+H113+H123+H133</f>
        <v>#REF!</v>
      </c>
      <c r="I143" s="4" t="e">
        <f>I103+I93+I113+I123+I133</f>
        <v>#REF!</v>
      </c>
      <c r="J143" s="15">
        <f>E143/C143</f>
        <v>0.7903976196916418</v>
      </c>
      <c r="K143" s="16">
        <f>E143/D143</f>
        <v>0.681523463009609</v>
      </c>
    </row>
    <row r="144" spans="1:11" ht="12.75">
      <c r="A144" s="20" t="s">
        <v>53</v>
      </c>
      <c r="B144" s="11"/>
      <c r="C144" s="4">
        <f>C104+C94+C114+C124+C134</f>
        <v>1465.9</v>
      </c>
      <c r="D144" s="4">
        <f>D104+D94+D114+D124+D134</f>
        <v>6427.4</v>
      </c>
      <c r="E144" s="4">
        <f>E104+E94+E114+E124+E134</f>
        <v>3839</v>
      </c>
      <c r="F144" s="4">
        <f>F104+F94+F114+F124+F134</f>
        <v>0</v>
      </c>
      <c r="G144" s="4">
        <f>G104+G94+G114+G124+G134</f>
        <v>0.7874940105414471</v>
      </c>
      <c r="H144" s="4">
        <f>H104+H94+H114+H124+H134</f>
        <v>242.2</v>
      </c>
      <c r="I144" s="4">
        <f>I104+I94+I114+I124+I134</f>
        <v>0</v>
      </c>
      <c r="J144" s="15" t="s">
        <v>14</v>
      </c>
      <c r="K144" s="16">
        <f>E144/D144</f>
        <v>0.5972866166723715</v>
      </c>
    </row>
    <row r="145" spans="1:11" ht="16.5">
      <c r="A145" s="117" t="s">
        <v>38</v>
      </c>
      <c r="B145" s="118"/>
      <c r="C145" s="17">
        <f>C135+C75</f>
        <v>69932.3</v>
      </c>
      <c r="D145" s="17">
        <f>D135+D75</f>
        <v>81726.3</v>
      </c>
      <c r="E145" s="17">
        <f>E135+E75</f>
        <v>53603.2</v>
      </c>
      <c r="F145" s="81">
        <f>F135+F75</f>
        <v>0</v>
      </c>
      <c r="G145" s="18">
        <f>E145/C145</f>
        <v>0.766501316273024</v>
      </c>
      <c r="H145" s="18" t="e">
        <f>E145/#REF!</f>
        <v>#REF!</v>
      </c>
      <c r="I145" s="18" t="e">
        <f>E145/#REF!</f>
        <v>#REF!</v>
      </c>
      <c r="J145" s="83">
        <f>E145/C145</f>
        <v>0.766501316273024</v>
      </c>
      <c r="K145" s="52">
        <f>E145/D145</f>
        <v>0.6558867830796206</v>
      </c>
    </row>
    <row r="146" spans="1:11" ht="15">
      <c r="A146" s="22" t="s">
        <v>45</v>
      </c>
      <c r="B146" s="23"/>
      <c r="C146" s="24">
        <f>C76+C136</f>
        <v>7096.2</v>
      </c>
      <c r="D146" s="24">
        <f>D76+D136</f>
        <v>7843.5</v>
      </c>
      <c r="E146" s="24">
        <f>E76+E136</f>
        <v>5140.799999999999</v>
      </c>
      <c r="F146" s="82">
        <f>F76+F136</f>
        <v>0</v>
      </c>
      <c r="G146" s="51">
        <f>E146/C146</f>
        <v>0.7244440686564639</v>
      </c>
      <c r="H146" s="51" t="e">
        <f>E146/#REF!</f>
        <v>#REF!</v>
      </c>
      <c r="I146" s="51" t="e">
        <f>E146/#REF!</f>
        <v>#REF!</v>
      </c>
      <c r="J146" s="90">
        <f>E146/C146</f>
        <v>0.7244440686564639</v>
      </c>
      <c r="K146" s="91">
        <f>E146/D146</f>
        <v>0.6554216867469879</v>
      </c>
    </row>
    <row r="147" spans="1:11" ht="15">
      <c r="A147" s="22" t="s">
        <v>46</v>
      </c>
      <c r="B147" s="23"/>
      <c r="C147" s="24">
        <f>C77+C137</f>
        <v>4488.1</v>
      </c>
      <c r="D147" s="24">
        <f>D77+D137</f>
        <v>4868.3</v>
      </c>
      <c r="E147" s="24">
        <f>E77+E137</f>
        <v>3081.7</v>
      </c>
      <c r="F147" s="82">
        <f>F77+F137</f>
        <v>0</v>
      </c>
      <c r="G147" s="51">
        <f>E147/C147</f>
        <v>0.6866379982620707</v>
      </c>
      <c r="H147" s="51" t="e">
        <f>E147/#REF!</f>
        <v>#REF!</v>
      </c>
      <c r="I147" s="51" t="e">
        <f>E147/#REF!</f>
        <v>#REF!</v>
      </c>
      <c r="J147" s="90">
        <f>E147/C147</f>
        <v>0.6866379982620707</v>
      </c>
      <c r="K147" s="91">
        <f>E147/D147</f>
        <v>0.6330135776349033</v>
      </c>
    </row>
    <row r="148" spans="1:11" ht="15">
      <c r="A148" s="22" t="s">
        <v>47</v>
      </c>
      <c r="B148" s="23"/>
      <c r="C148" s="24">
        <f>C78+C138</f>
        <v>6652.8</v>
      </c>
      <c r="D148" s="24">
        <f>D78+D138</f>
        <v>8519.6</v>
      </c>
      <c r="E148" s="24">
        <f>E78+E138</f>
        <v>4490.2</v>
      </c>
      <c r="F148" s="82">
        <f>F78+F138</f>
        <v>0</v>
      </c>
      <c r="G148" s="51">
        <f>E148/C148</f>
        <v>0.6749338624338624</v>
      </c>
      <c r="H148" s="51" t="e">
        <f>E148/#REF!</f>
        <v>#REF!</v>
      </c>
      <c r="I148" s="51" t="e">
        <f>E148/#REF!</f>
        <v>#REF!</v>
      </c>
      <c r="J148" s="90">
        <f>E148/C148</f>
        <v>0.6749338624338624</v>
      </c>
      <c r="K148" s="91">
        <f>E148/D148</f>
        <v>0.5270435231701018</v>
      </c>
    </row>
    <row r="149" spans="1:11" ht="15">
      <c r="A149" s="22" t="s">
        <v>48</v>
      </c>
      <c r="B149" s="23"/>
      <c r="C149" s="24">
        <f>C79+C139</f>
        <v>5651.3</v>
      </c>
      <c r="D149" s="24">
        <f>D79+D139</f>
        <v>6853</v>
      </c>
      <c r="E149" s="24">
        <f>E79+E139</f>
        <v>3618.5</v>
      </c>
      <c r="F149" s="82">
        <f>F79+F139</f>
        <v>0</v>
      </c>
      <c r="G149" s="51">
        <f>E149/C149</f>
        <v>0.6402951533275529</v>
      </c>
      <c r="H149" s="51" t="e">
        <f>E149/#REF!</f>
        <v>#REF!</v>
      </c>
      <c r="I149" s="51" t="e">
        <f>E149/#REF!</f>
        <v>#REF!</v>
      </c>
      <c r="J149" s="90">
        <f>E149/C149</f>
        <v>0.6402951533275529</v>
      </c>
      <c r="K149" s="91">
        <f>E149/D149</f>
        <v>0.5280169268933314</v>
      </c>
    </row>
    <row r="150" spans="1:11" ht="15">
      <c r="A150" s="22" t="s">
        <v>49</v>
      </c>
      <c r="B150" s="23"/>
      <c r="C150" s="24">
        <f>C80+C140</f>
        <v>4960.5</v>
      </c>
      <c r="D150" s="24">
        <f>D80+D140</f>
        <v>5378.9</v>
      </c>
      <c r="E150" s="24">
        <f>E80+E140</f>
        <v>3716.7</v>
      </c>
      <c r="F150" s="82">
        <f>F80+F140</f>
        <v>0</v>
      </c>
      <c r="G150" s="51">
        <f>E150/C150</f>
        <v>0.7492591472633807</v>
      </c>
      <c r="H150" s="51" t="e">
        <f>E150/#REF!</f>
        <v>#REF!</v>
      </c>
      <c r="I150" s="51" t="e">
        <f>E150/#REF!</f>
        <v>#REF!</v>
      </c>
      <c r="J150" s="90">
        <f>E150/C150</f>
        <v>0.7492591472633807</v>
      </c>
      <c r="K150" s="91">
        <f>E150/D150</f>
        <v>0.6909777091970477</v>
      </c>
    </row>
    <row r="151" spans="1:11" ht="15">
      <c r="A151" s="22" t="s">
        <v>50</v>
      </c>
      <c r="B151" s="23"/>
      <c r="C151" s="24">
        <f>C81+C141</f>
        <v>7291.7</v>
      </c>
      <c r="D151" s="24">
        <f>D81+D141</f>
        <v>7839.299999999999</v>
      </c>
      <c r="E151" s="24">
        <f>E81+E141</f>
        <v>5463.300000000001</v>
      </c>
      <c r="F151" s="82">
        <f>F81+F141</f>
        <v>0</v>
      </c>
      <c r="G151" s="51">
        <f>E151/C151</f>
        <v>0.7492491462896171</v>
      </c>
      <c r="H151" s="51" t="e">
        <f>E151/#REF!</f>
        <v>#REF!</v>
      </c>
      <c r="I151" s="51" t="e">
        <f>E151/#REF!</f>
        <v>#REF!</v>
      </c>
      <c r="J151" s="90">
        <f>E151/C151</f>
        <v>0.7492491462896171</v>
      </c>
      <c r="K151" s="91">
        <f>E151/D151</f>
        <v>0.6969117140561022</v>
      </c>
    </row>
    <row r="152" spans="1:11" ht="15">
      <c r="A152" s="22" t="s">
        <v>51</v>
      </c>
      <c r="B152" s="23"/>
      <c r="C152" s="24">
        <f>C82+C142</f>
        <v>5446.299999999999</v>
      </c>
      <c r="D152" s="24">
        <f>D82+D142</f>
        <v>5526.2</v>
      </c>
      <c r="E152" s="24">
        <f>E82+E142</f>
        <v>3896.1000000000004</v>
      </c>
      <c r="F152" s="82">
        <f>F82+F142</f>
        <v>0</v>
      </c>
      <c r="G152" s="51">
        <f>E152/C152</f>
        <v>0.7153663955345833</v>
      </c>
      <c r="H152" s="51" t="e">
        <f>E152/#REF!</f>
        <v>#REF!</v>
      </c>
      <c r="I152" s="51" t="e">
        <f>E152/#REF!</f>
        <v>#REF!</v>
      </c>
      <c r="J152" s="90">
        <f>E152/C152</f>
        <v>0.7153663955345833</v>
      </c>
      <c r="K152" s="91">
        <f>E152/D152</f>
        <v>0.7050233433462416</v>
      </c>
    </row>
    <row r="153" spans="1:11" ht="15">
      <c r="A153" s="22" t="s">
        <v>52</v>
      </c>
      <c r="B153" s="23"/>
      <c r="C153" s="24">
        <f>C83+C143</f>
        <v>6022.3</v>
      </c>
      <c r="D153" s="24">
        <f>D83+D143</f>
        <v>6612.900000000001</v>
      </c>
      <c r="E153" s="24">
        <f>E83+E143</f>
        <v>4250.3</v>
      </c>
      <c r="F153" s="82">
        <f>F83+F143</f>
        <v>0</v>
      </c>
      <c r="G153" s="51">
        <f>E153/C153</f>
        <v>0.7057602577088488</v>
      </c>
      <c r="H153" s="51" t="e">
        <f>E153/#REF!</f>
        <v>#REF!</v>
      </c>
      <c r="I153" s="51" t="e">
        <f>E153/#REF!</f>
        <v>#REF!</v>
      </c>
      <c r="J153" s="90">
        <f>E153/C153</f>
        <v>0.7057602577088488</v>
      </c>
      <c r="K153" s="91">
        <f>E153/D153</f>
        <v>0.6427286062090761</v>
      </c>
    </row>
    <row r="154" spans="1:11" ht="15">
      <c r="A154" s="25" t="s">
        <v>53</v>
      </c>
      <c r="B154" s="23"/>
      <c r="C154" s="24">
        <f>C84+C144</f>
        <v>22323.1</v>
      </c>
      <c r="D154" s="24">
        <f>D84+D144</f>
        <v>28284.6</v>
      </c>
      <c r="E154" s="24">
        <f>E84+E144</f>
        <v>19945.6</v>
      </c>
      <c r="F154" s="24">
        <f>F84+F144</f>
        <v>0</v>
      </c>
      <c r="G154" s="51">
        <f>E154/C154</f>
        <v>0.8934959750213904</v>
      </c>
      <c r="H154" s="51" t="e">
        <f>E154/#REF!</f>
        <v>#REF!</v>
      </c>
      <c r="I154" s="51" t="e">
        <f>E154/#REF!</f>
        <v>#REF!</v>
      </c>
      <c r="J154" s="90">
        <f>E154/C154</f>
        <v>0.8934959750213904</v>
      </c>
      <c r="K154" s="91">
        <f>E154/D154</f>
        <v>0.7051752543787079</v>
      </c>
    </row>
    <row r="155" spans="8:11" ht="12.75">
      <c r="H155" s="74"/>
      <c r="I155" s="74"/>
      <c r="J155" s="74"/>
      <c r="K155" s="74"/>
    </row>
    <row r="156" spans="8:11" ht="12.75">
      <c r="H156" s="74"/>
      <c r="I156" s="74"/>
      <c r="J156" s="74"/>
      <c r="K156" s="74"/>
    </row>
    <row r="157" spans="8:11" ht="12.75">
      <c r="H157" s="74"/>
      <c r="I157" s="74"/>
      <c r="J157" s="74"/>
      <c r="K157" s="74"/>
    </row>
    <row r="158" spans="8:11" ht="12.75">
      <c r="H158" s="74"/>
      <c r="I158" s="74"/>
      <c r="J158" s="74"/>
      <c r="K158" s="74"/>
    </row>
    <row r="159" spans="8:11" ht="12.75">
      <c r="H159" s="74"/>
      <c r="I159" s="74"/>
      <c r="J159" s="74"/>
      <c r="K159" s="74"/>
    </row>
    <row r="160" spans="8:11" ht="12.75">
      <c r="H160" s="74"/>
      <c r="I160" s="74"/>
      <c r="J160" s="74"/>
      <c r="K160" s="74"/>
    </row>
    <row r="161" spans="8:11" ht="12.75">
      <c r="H161" s="74"/>
      <c r="I161" s="74"/>
      <c r="J161" s="74"/>
      <c r="K161" s="74"/>
    </row>
    <row r="162" spans="8:11" ht="12.75">
      <c r="H162" s="74"/>
      <c r="I162" s="74"/>
      <c r="J162" s="74"/>
      <c r="K162" s="74"/>
    </row>
    <row r="163" spans="8:11" ht="12.75">
      <c r="H163" s="74"/>
      <c r="I163" s="74"/>
      <c r="J163" s="74"/>
      <c r="K163" s="74"/>
    </row>
    <row r="164" spans="8:11" ht="12.75">
      <c r="H164" s="74"/>
      <c r="I164" s="74"/>
      <c r="J164" s="74"/>
      <c r="K164" s="74"/>
    </row>
    <row r="165" spans="8:11" ht="12.75">
      <c r="H165" s="74"/>
      <c r="I165" s="74"/>
      <c r="J165" s="74"/>
      <c r="K165" s="74"/>
    </row>
    <row r="166" spans="8:11" ht="12.75">
      <c r="H166" s="74"/>
      <c r="I166" s="74"/>
      <c r="J166" s="74"/>
      <c r="K166" s="74"/>
    </row>
    <row r="167" spans="8:11" ht="12.75">
      <c r="H167" s="74"/>
      <c r="I167" s="74"/>
      <c r="J167" s="74"/>
      <c r="K167" s="74"/>
    </row>
    <row r="168" spans="8:11" ht="12.75">
      <c r="H168" s="74"/>
      <c r="I168" s="74"/>
      <c r="J168" s="74"/>
      <c r="K168" s="74"/>
    </row>
    <row r="169" spans="8:11" ht="12.75">
      <c r="H169" s="74"/>
      <c r="I169" s="74"/>
      <c r="J169" s="74"/>
      <c r="K169" s="74"/>
    </row>
    <row r="170" spans="8:11" ht="12.75">
      <c r="H170" s="74"/>
      <c r="I170" s="74"/>
      <c r="J170" s="74"/>
      <c r="K170" s="74"/>
    </row>
    <row r="171" spans="8:11" ht="12.75">
      <c r="H171" s="74"/>
      <c r="I171" s="74"/>
      <c r="J171" s="74"/>
      <c r="K171" s="74"/>
    </row>
    <row r="172" spans="8:11" ht="12.75">
      <c r="H172" s="74"/>
      <c r="I172" s="74"/>
      <c r="J172" s="74"/>
      <c r="K172" s="74"/>
    </row>
    <row r="173" spans="8:11" ht="12.75">
      <c r="H173" s="74"/>
      <c r="I173" s="74"/>
      <c r="J173" s="74"/>
      <c r="K173" s="74"/>
    </row>
    <row r="174" spans="8:11" ht="12.75">
      <c r="H174" s="74"/>
      <c r="I174" s="74"/>
      <c r="J174" s="74"/>
      <c r="K174" s="74"/>
    </row>
    <row r="175" spans="8:11" ht="12.75">
      <c r="H175" s="74"/>
      <c r="I175" s="74"/>
      <c r="J175" s="74"/>
      <c r="K175" s="74"/>
    </row>
    <row r="176" spans="8:11" ht="12.75">
      <c r="H176" s="74"/>
      <c r="I176" s="74"/>
      <c r="J176" s="74"/>
      <c r="K176" s="74"/>
    </row>
    <row r="177" spans="8:11" ht="12.75">
      <c r="H177" s="74"/>
      <c r="I177" s="74"/>
      <c r="J177" s="74"/>
      <c r="K177" s="74"/>
    </row>
    <row r="178" spans="8:11" ht="12.75">
      <c r="H178" s="74"/>
      <c r="I178" s="74"/>
      <c r="J178" s="74"/>
      <c r="K178" s="74"/>
    </row>
    <row r="179" spans="8:11" ht="12.75">
      <c r="H179" s="74"/>
      <c r="I179" s="74"/>
      <c r="J179" s="74"/>
      <c r="K179" s="74"/>
    </row>
    <row r="180" spans="8:11" ht="12.75">
      <c r="H180" s="74"/>
      <c r="I180" s="74"/>
      <c r="J180" s="74"/>
      <c r="K180" s="74"/>
    </row>
    <row r="181" spans="8:11" ht="12.75">
      <c r="H181" s="74"/>
      <c r="I181" s="74"/>
      <c r="J181" s="74"/>
      <c r="K181" s="74"/>
    </row>
    <row r="182" spans="8:11" ht="12.75">
      <c r="H182" s="74"/>
      <c r="I182" s="74"/>
      <c r="J182" s="74"/>
      <c r="K182" s="74"/>
    </row>
    <row r="183" spans="8:11" ht="12.75">
      <c r="H183" s="74"/>
      <c r="I183" s="74"/>
      <c r="J183" s="74"/>
      <c r="K183" s="74"/>
    </row>
    <row r="184" spans="8:11" ht="12.75">
      <c r="H184" s="74"/>
      <c r="I184" s="74"/>
      <c r="J184" s="74"/>
      <c r="K184" s="74"/>
    </row>
    <row r="185" spans="8:11" ht="12.75">
      <c r="H185" s="74"/>
      <c r="I185" s="74"/>
      <c r="J185" s="74"/>
      <c r="K185" s="74"/>
    </row>
    <row r="186" spans="8:11" ht="12.75">
      <c r="H186" s="74"/>
      <c r="I186" s="74"/>
      <c r="J186" s="74"/>
      <c r="K186" s="74"/>
    </row>
    <row r="187" spans="8:11" ht="12.75">
      <c r="H187" s="74"/>
      <c r="I187" s="74"/>
      <c r="J187" s="74"/>
      <c r="K187" s="74"/>
    </row>
    <row r="188" spans="8:11" ht="12.75">
      <c r="H188" s="74"/>
      <c r="I188" s="74"/>
      <c r="J188" s="74"/>
      <c r="K188" s="74"/>
    </row>
    <row r="189" spans="8:11" ht="12.75">
      <c r="H189" s="74"/>
      <c r="I189" s="74"/>
      <c r="J189" s="74"/>
      <c r="K189" s="74"/>
    </row>
    <row r="190" spans="8:11" ht="12.75">
      <c r="H190" s="74"/>
      <c r="I190" s="74"/>
      <c r="J190" s="74"/>
      <c r="K190" s="74"/>
    </row>
    <row r="191" spans="8:11" ht="12.75">
      <c r="H191" s="74"/>
      <c r="I191" s="74"/>
      <c r="J191" s="74"/>
      <c r="K191" s="74"/>
    </row>
    <row r="192" spans="8:11" ht="12.75">
      <c r="H192" s="74"/>
      <c r="I192" s="74"/>
      <c r="J192" s="74"/>
      <c r="K192" s="74"/>
    </row>
    <row r="193" spans="8:11" ht="12.75">
      <c r="H193" s="74"/>
      <c r="I193" s="74"/>
      <c r="J193" s="74"/>
      <c r="K193" s="74"/>
    </row>
    <row r="194" spans="8:11" ht="12.75">
      <c r="H194" s="74"/>
      <c r="I194" s="74"/>
      <c r="J194" s="74"/>
      <c r="K194" s="74"/>
    </row>
    <row r="195" spans="8:11" ht="12.75">
      <c r="H195" s="74"/>
      <c r="I195" s="74"/>
      <c r="J195" s="74"/>
      <c r="K195" s="74"/>
    </row>
    <row r="196" spans="8:11" ht="12.75">
      <c r="H196" s="74"/>
      <c r="I196" s="74"/>
      <c r="J196" s="74"/>
      <c r="K196" s="74"/>
    </row>
    <row r="197" spans="8:11" ht="12.75">
      <c r="H197" s="74"/>
      <c r="I197" s="74"/>
      <c r="J197" s="74"/>
      <c r="K197" s="74"/>
    </row>
    <row r="198" spans="8:11" ht="12.75">
      <c r="H198" s="74"/>
      <c r="I198" s="74"/>
      <c r="J198" s="74"/>
      <c r="K198" s="74"/>
    </row>
    <row r="199" spans="8:11" ht="12.75">
      <c r="H199" s="74"/>
      <c r="I199" s="74"/>
      <c r="J199" s="74"/>
      <c r="K199" s="74"/>
    </row>
    <row r="200" spans="8:11" ht="12.75">
      <c r="H200" s="74"/>
      <c r="I200" s="74"/>
      <c r="J200" s="74"/>
      <c r="K200" s="74"/>
    </row>
    <row r="201" spans="8:11" ht="12.75">
      <c r="H201" s="74"/>
      <c r="I201" s="74"/>
      <c r="J201" s="74"/>
      <c r="K201" s="74"/>
    </row>
    <row r="202" spans="8:11" ht="12.75">
      <c r="H202" s="74"/>
      <c r="I202" s="74"/>
      <c r="J202" s="74"/>
      <c r="K202" s="74"/>
    </row>
    <row r="203" spans="8:11" ht="12.75">
      <c r="H203" s="74"/>
      <c r="I203" s="74"/>
      <c r="J203" s="74"/>
      <c r="K203" s="74"/>
    </row>
    <row r="204" spans="8:11" ht="12.75">
      <c r="H204" s="74"/>
      <c r="I204" s="74"/>
      <c r="J204" s="74"/>
      <c r="K204" s="74"/>
    </row>
    <row r="205" spans="8:11" ht="12.75">
      <c r="H205" s="74"/>
      <c r="I205" s="74"/>
      <c r="J205" s="74"/>
      <c r="K205" s="74"/>
    </row>
    <row r="206" spans="8:11" ht="12.75">
      <c r="H206" s="74"/>
      <c r="I206" s="74"/>
      <c r="J206" s="74"/>
      <c r="K206" s="74"/>
    </row>
    <row r="207" spans="8:11" ht="12.75">
      <c r="H207" s="74"/>
      <c r="I207" s="74"/>
      <c r="J207" s="74"/>
      <c r="K207" s="74"/>
    </row>
    <row r="208" spans="8:11" ht="12.75">
      <c r="H208" s="74"/>
      <c r="I208" s="74"/>
      <c r="J208" s="74"/>
      <c r="K208" s="74"/>
    </row>
    <row r="209" spans="8:11" ht="12.75">
      <c r="H209" s="74"/>
      <c r="I209" s="74"/>
      <c r="J209" s="74"/>
      <c r="K209" s="74"/>
    </row>
    <row r="210" spans="8:11" ht="12.75">
      <c r="H210" s="74"/>
      <c r="I210" s="74"/>
      <c r="J210" s="74"/>
      <c r="K210" s="74"/>
    </row>
    <row r="211" spans="8:11" ht="12.75">
      <c r="H211" s="74"/>
      <c r="I211" s="74"/>
      <c r="J211" s="74"/>
      <c r="K211" s="74"/>
    </row>
    <row r="212" spans="8:11" ht="12.75">
      <c r="H212" s="74"/>
      <c r="I212" s="74"/>
      <c r="J212" s="74"/>
      <c r="K212" s="74"/>
    </row>
    <row r="213" spans="8:11" ht="12.75">
      <c r="H213" s="74"/>
      <c r="I213" s="74"/>
      <c r="J213" s="74"/>
      <c r="K213" s="74"/>
    </row>
    <row r="214" spans="8:11" ht="12.75">
      <c r="H214" s="74"/>
      <c r="I214" s="74"/>
      <c r="J214" s="74"/>
      <c r="K214" s="74"/>
    </row>
    <row r="215" spans="8:11" ht="12.75">
      <c r="H215" s="74"/>
      <c r="I215" s="74"/>
      <c r="J215" s="74"/>
      <c r="K215" s="74"/>
    </row>
    <row r="216" spans="8:11" ht="12.75">
      <c r="H216" s="74"/>
      <c r="I216" s="74"/>
      <c r="J216" s="74"/>
      <c r="K216" s="74"/>
    </row>
    <row r="217" spans="8:11" ht="12.75">
      <c r="H217" s="74"/>
      <c r="I217" s="74"/>
      <c r="J217" s="74"/>
      <c r="K217" s="74"/>
    </row>
    <row r="218" spans="8:11" ht="12.75">
      <c r="H218" s="74"/>
      <c r="I218" s="74"/>
      <c r="J218" s="74"/>
      <c r="K218" s="74"/>
    </row>
    <row r="219" spans="8:11" ht="12.75">
      <c r="H219" s="74"/>
      <c r="I219" s="74"/>
      <c r="J219" s="74"/>
      <c r="K219" s="74"/>
    </row>
    <row r="220" spans="8:11" ht="12.75">
      <c r="H220" s="74"/>
      <c r="I220" s="74"/>
      <c r="J220" s="74"/>
      <c r="K220" s="74"/>
    </row>
    <row r="221" spans="8:11" ht="12.75">
      <c r="H221" s="74"/>
      <c r="I221" s="74"/>
      <c r="J221" s="74"/>
      <c r="K221" s="74"/>
    </row>
    <row r="222" spans="8:11" ht="12.75">
      <c r="H222" s="74"/>
      <c r="I222" s="74"/>
      <c r="J222" s="74"/>
      <c r="K222" s="74"/>
    </row>
    <row r="223" spans="8:11" ht="12.75">
      <c r="H223" s="74"/>
      <c r="I223" s="74"/>
      <c r="J223" s="74"/>
      <c r="K223" s="74"/>
    </row>
    <row r="224" spans="8:11" ht="12.75">
      <c r="H224" s="74"/>
      <c r="I224" s="74"/>
      <c r="J224" s="74"/>
      <c r="K224" s="74"/>
    </row>
    <row r="225" spans="8:11" ht="12.75">
      <c r="H225" s="74"/>
      <c r="I225" s="74"/>
      <c r="J225" s="74"/>
      <c r="K225" s="74"/>
    </row>
    <row r="226" spans="8:11" ht="12.75">
      <c r="H226" s="74"/>
      <c r="I226" s="74"/>
      <c r="J226" s="74"/>
      <c r="K226" s="74"/>
    </row>
    <row r="227" spans="8:11" ht="12.75">
      <c r="H227" s="74"/>
      <c r="I227" s="74"/>
      <c r="J227" s="74"/>
      <c r="K227" s="74"/>
    </row>
    <row r="228" spans="8:11" ht="12.75">
      <c r="H228" s="74"/>
      <c r="I228" s="74"/>
      <c r="J228" s="74"/>
      <c r="K228" s="74"/>
    </row>
    <row r="229" spans="8:11" ht="12.75">
      <c r="H229" s="74"/>
      <c r="I229" s="74"/>
      <c r="J229" s="74"/>
      <c r="K229" s="74"/>
    </row>
    <row r="230" spans="8:11" ht="12.75">
      <c r="H230" s="74"/>
      <c r="I230" s="74"/>
      <c r="J230" s="74"/>
      <c r="K230" s="74"/>
    </row>
    <row r="231" spans="8:11" ht="12.75">
      <c r="H231" s="74"/>
      <c r="I231" s="74"/>
      <c r="J231" s="74"/>
      <c r="K231" s="74"/>
    </row>
    <row r="232" spans="8:11" ht="12.75">
      <c r="H232" s="74"/>
      <c r="I232" s="74"/>
      <c r="J232" s="74"/>
      <c r="K232" s="74"/>
    </row>
    <row r="233" spans="8:11" ht="12.75">
      <c r="H233" s="74"/>
      <c r="I233" s="74"/>
      <c r="J233" s="74"/>
      <c r="K233" s="74"/>
    </row>
    <row r="234" spans="8:11" ht="12.75">
      <c r="H234" s="74"/>
      <c r="I234" s="74"/>
      <c r="J234" s="74"/>
      <c r="K234" s="74"/>
    </row>
    <row r="235" spans="8:11" ht="12.75">
      <c r="H235" s="74"/>
      <c r="I235" s="74"/>
      <c r="J235" s="74"/>
      <c r="K235" s="74"/>
    </row>
    <row r="236" spans="8:11" ht="12.75">
      <c r="H236" s="74"/>
      <c r="I236" s="74"/>
      <c r="J236" s="74"/>
      <c r="K236" s="74"/>
    </row>
    <row r="237" spans="8:11" ht="12.75">
      <c r="H237" s="74"/>
      <c r="I237" s="74"/>
      <c r="J237" s="74"/>
      <c r="K237" s="74"/>
    </row>
    <row r="238" spans="8:11" ht="12.75">
      <c r="H238" s="74"/>
      <c r="I238" s="74"/>
      <c r="J238" s="74"/>
      <c r="K238" s="74"/>
    </row>
    <row r="239" spans="8:11" ht="12.75">
      <c r="H239" s="74"/>
      <c r="I239" s="74"/>
      <c r="J239" s="74"/>
      <c r="K239" s="74"/>
    </row>
    <row r="240" spans="8:11" ht="12.75">
      <c r="H240" s="74"/>
      <c r="I240" s="74"/>
      <c r="J240" s="74"/>
      <c r="K240" s="74"/>
    </row>
    <row r="241" spans="8:11" ht="12.75">
      <c r="H241" s="74"/>
      <c r="I241" s="74"/>
      <c r="J241" s="74"/>
      <c r="K241" s="74"/>
    </row>
    <row r="242" spans="8:11" ht="12.75">
      <c r="H242" s="74"/>
      <c r="I242" s="74"/>
      <c r="J242" s="74"/>
      <c r="K242" s="74"/>
    </row>
    <row r="243" spans="8:11" ht="12.75">
      <c r="H243" s="74"/>
      <c r="I243" s="74"/>
      <c r="J243" s="74"/>
      <c r="K243" s="74"/>
    </row>
    <row r="244" spans="8:11" ht="12.75">
      <c r="H244" s="74"/>
      <c r="I244" s="74"/>
      <c r="J244" s="74"/>
      <c r="K244" s="74"/>
    </row>
    <row r="245" spans="8:11" ht="12.75">
      <c r="H245" s="74"/>
      <c r="I245" s="74"/>
      <c r="J245" s="74"/>
      <c r="K245" s="74"/>
    </row>
    <row r="246" spans="8:11" ht="12.75">
      <c r="H246" s="74"/>
      <c r="I246" s="74"/>
      <c r="J246" s="74"/>
      <c r="K246" s="74"/>
    </row>
    <row r="247" spans="8:11" ht="12.75">
      <c r="H247" s="74"/>
      <c r="I247" s="74"/>
      <c r="J247" s="74"/>
      <c r="K247" s="74"/>
    </row>
    <row r="248" spans="8:11" ht="12.75">
      <c r="H248" s="74"/>
      <c r="I248" s="74"/>
      <c r="J248" s="74"/>
      <c r="K248" s="74"/>
    </row>
    <row r="249" spans="8:11" ht="12.75">
      <c r="H249" s="74"/>
      <c r="I249" s="74"/>
      <c r="J249" s="74"/>
      <c r="K249" s="74"/>
    </row>
    <row r="250" spans="8:11" ht="12.75">
      <c r="H250" s="74"/>
      <c r="I250" s="74"/>
      <c r="J250" s="74"/>
      <c r="K250" s="74"/>
    </row>
    <row r="251" spans="8:11" ht="12.75">
      <c r="H251" s="74"/>
      <c r="I251" s="74"/>
      <c r="J251" s="74"/>
      <c r="K251" s="74"/>
    </row>
    <row r="252" spans="8:11" ht="12.75">
      <c r="H252" s="74"/>
      <c r="I252" s="74"/>
      <c r="J252" s="74"/>
      <c r="K252" s="74"/>
    </row>
    <row r="253" spans="8:11" ht="12.75">
      <c r="H253" s="74"/>
      <c r="I253" s="74"/>
      <c r="J253" s="74"/>
      <c r="K253" s="74"/>
    </row>
    <row r="254" spans="8:11" ht="12.75">
      <c r="H254" s="74"/>
      <c r="I254" s="74"/>
      <c r="J254" s="74"/>
      <c r="K254" s="74"/>
    </row>
    <row r="255" spans="8:11" ht="12.75">
      <c r="H255" s="74"/>
      <c r="I255" s="74"/>
      <c r="J255" s="74"/>
      <c r="K255" s="74"/>
    </row>
    <row r="256" spans="8:11" ht="12.75">
      <c r="H256" s="74"/>
      <c r="I256" s="74"/>
      <c r="J256" s="74"/>
      <c r="K256" s="74"/>
    </row>
    <row r="257" spans="8:11" ht="12.75">
      <c r="H257" s="74"/>
      <c r="I257" s="74"/>
      <c r="J257" s="74"/>
      <c r="K257" s="74"/>
    </row>
    <row r="258" spans="8:11" ht="12.75">
      <c r="H258" s="74"/>
      <c r="I258" s="74"/>
      <c r="J258" s="74"/>
      <c r="K258" s="74"/>
    </row>
    <row r="259" spans="8:11" ht="12.75">
      <c r="H259" s="74"/>
      <c r="I259" s="74"/>
      <c r="J259" s="74"/>
      <c r="K259" s="74"/>
    </row>
    <row r="260" spans="8:11" ht="12.75">
      <c r="H260" s="74"/>
      <c r="I260" s="74"/>
      <c r="J260" s="74"/>
      <c r="K260" s="74"/>
    </row>
    <row r="261" spans="8:11" ht="12.75">
      <c r="H261" s="74"/>
      <c r="I261" s="74"/>
      <c r="J261" s="74"/>
      <c r="K261" s="74"/>
    </row>
    <row r="262" spans="8:11" ht="12.75">
      <c r="H262" s="74"/>
      <c r="I262" s="74"/>
      <c r="J262" s="74"/>
      <c r="K262" s="74"/>
    </row>
    <row r="263" spans="8:11" ht="12.75">
      <c r="H263" s="74"/>
      <c r="I263" s="74"/>
      <c r="J263" s="74"/>
      <c r="K263" s="74"/>
    </row>
    <row r="264" spans="8:11" ht="12.75">
      <c r="H264" s="74"/>
      <c r="I264" s="74"/>
      <c r="J264" s="74"/>
      <c r="K264" s="74"/>
    </row>
    <row r="265" spans="8:11" ht="12.75">
      <c r="H265" s="74"/>
      <c r="I265" s="74"/>
      <c r="J265" s="74"/>
      <c r="K265" s="74"/>
    </row>
    <row r="266" spans="8:11" ht="12.75">
      <c r="H266" s="74"/>
      <c r="I266" s="74"/>
      <c r="J266" s="74"/>
      <c r="K266" s="74"/>
    </row>
    <row r="267" spans="8:11" ht="12.75">
      <c r="H267" s="74"/>
      <c r="I267" s="74"/>
      <c r="J267" s="74"/>
      <c r="K267" s="74"/>
    </row>
    <row r="268" spans="8:11" ht="12.75">
      <c r="H268" s="74"/>
      <c r="I268" s="74"/>
      <c r="J268" s="74"/>
      <c r="K268" s="74"/>
    </row>
    <row r="269" spans="8:11" ht="12.75">
      <c r="H269" s="74"/>
      <c r="I269" s="74"/>
      <c r="J269" s="74"/>
      <c r="K269" s="74"/>
    </row>
    <row r="270" spans="8:11" ht="12.75">
      <c r="H270" s="74"/>
      <c r="I270" s="74"/>
      <c r="J270" s="74"/>
      <c r="K270" s="74"/>
    </row>
    <row r="271" spans="8:11" ht="12.75">
      <c r="H271" s="74"/>
      <c r="I271" s="74"/>
      <c r="J271" s="74"/>
      <c r="K271" s="74"/>
    </row>
    <row r="272" spans="8:11" ht="12.75">
      <c r="H272" s="74"/>
      <c r="I272" s="74"/>
      <c r="J272" s="74"/>
      <c r="K272" s="74"/>
    </row>
    <row r="273" spans="8:11" ht="12.75">
      <c r="H273" s="74"/>
      <c r="I273" s="74"/>
      <c r="J273" s="74"/>
      <c r="K273" s="74"/>
    </row>
    <row r="274" spans="8:11" ht="12.75">
      <c r="H274" s="74"/>
      <c r="I274" s="74"/>
      <c r="J274" s="74"/>
      <c r="K274" s="74"/>
    </row>
    <row r="275" spans="8:11" ht="12.75">
      <c r="H275" s="74"/>
      <c r="I275" s="74"/>
      <c r="J275" s="74"/>
      <c r="K275" s="74"/>
    </row>
    <row r="276" spans="8:11" ht="12.75">
      <c r="H276" s="74"/>
      <c r="I276" s="74"/>
      <c r="J276" s="74"/>
      <c r="K276" s="74"/>
    </row>
    <row r="277" spans="8:11" ht="12.75">
      <c r="H277" s="74"/>
      <c r="I277" s="74"/>
      <c r="J277" s="74"/>
      <c r="K277" s="74"/>
    </row>
    <row r="278" spans="8:11" ht="12.75">
      <c r="H278" s="74"/>
      <c r="I278" s="74"/>
      <c r="J278" s="74"/>
      <c r="K278" s="74"/>
    </row>
    <row r="279" spans="8:11" ht="12.75">
      <c r="H279" s="74"/>
      <c r="I279" s="74"/>
      <c r="J279" s="74"/>
      <c r="K279" s="74"/>
    </row>
    <row r="280" spans="8:11" ht="12.75">
      <c r="H280" s="74"/>
      <c r="I280" s="74"/>
      <c r="J280" s="74"/>
      <c r="K280" s="74"/>
    </row>
    <row r="281" spans="8:11" ht="12.75">
      <c r="H281" s="74"/>
      <c r="I281" s="74"/>
      <c r="J281" s="74"/>
      <c r="K281" s="74"/>
    </row>
    <row r="282" spans="8:11" ht="12.75">
      <c r="H282" s="74"/>
      <c r="I282" s="74"/>
      <c r="J282" s="74"/>
      <c r="K282" s="74"/>
    </row>
    <row r="283" spans="8:11" ht="12.75">
      <c r="H283" s="74"/>
      <c r="I283" s="74"/>
      <c r="J283" s="74"/>
      <c r="K283" s="74"/>
    </row>
    <row r="284" spans="8:11" ht="12.75">
      <c r="H284" s="74"/>
      <c r="I284" s="74"/>
      <c r="J284" s="74"/>
      <c r="K284" s="74"/>
    </row>
    <row r="285" spans="8:11" ht="12.75">
      <c r="H285" s="74"/>
      <c r="I285" s="74"/>
      <c r="J285" s="74"/>
      <c r="K285" s="74"/>
    </row>
    <row r="286" spans="8:11" ht="12.75">
      <c r="H286" s="74"/>
      <c r="I286" s="74"/>
      <c r="J286" s="74"/>
      <c r="K286" s="74"/>
    </row>
    <row r="287" spans="8:11" ht="12.75">
      <c r="H287" s="74"/>
      <c r="I287" s="74"/>
      <c r="J287" s="74"/>
      <c r="K287" s="74"/>
    </row>
    <row r="288" spans="8:11" ht="12.75">
      <c r="H288" s="74"/>
      <c r="I288" s="74"/>
      <c r="J288" s="74"/>
      <c r="K288" s="74"/>
    </row>
    <row r="289" spans="8:11" ht="12.75">
      <c r="H289" s="74"/>
      <c r="I289" s="74"/>
      <c r="J289" s="74"/>
      <c r="K289" s="74"/>
    </row>
    <row r="290" spans="8:11" ht="12.75">
      <c r="H290" s="74"/>
      <c r="I290" s="74"/>
      <c r="J290" s="74"/>
      <c r="K290" s="74"/>
    </row>
    <row r="291" spans="8:11" ht="12.75">
      <c r="H291" s="74"/>
      <c r="I291" s="74"/>
      <c r="J291" s="74"/>
      <c r="K291" s="74"/>
    </row>
    <row r="292" spans="8:11" ht="12.75">
      <c r="H292" s="74"/>
      <c r="I292" s="74"/>
      <c r="J292" s="74"/>
      <c r="K292" s="74"/>
    </row>
    <row r="293" spans="8:11" ht="12.75">
      <c r="H293" s="74"/>
      <c r="I293" s="74"/>
      <c r="J293" s="74"/>
      <c r="K293" s="74"/>
    </row>
    <row r="294" spans="8:11" ht="12.75">
      <c r="H294" s="74"/>
      <c r="I294" s="74"/>
      <c r="J294" s="74"/>
      <c r="K294" s="74"/>
    </row>
    <row r="295" spans="8:11" ht="12.75">
      <c r="H295" s="74"/>
      <c r="I295" s="74"/>
      <c r="J295" s="74"/>
      <c r="K295" s="74"/>
    </row>
    <row r="296" spans="8:11" ht="12.75">
      <c r="H296" s="74"/>
      <c r="I296" s="74"/>
      <c r="J296" s="74"/>
      <c r="K296" s="74"/>
    </row>
    <row r="297" spans="8:11" ht="12.75">
      <c r="H297" s="74"/>
      <c r="I297" s="74"/>
      <c r="J297" s="74"/>
      <c r="K297" s="74"/>
    </row>
    <row r="298" spans="8:11" ht="12.75">
      <c r="H298" s="74"/>
      <c r="I298" s="74"/>
      <c r="J298" s="74"/>
      <c r="K298" s="74"/>
    </row>
    <row r="299" spans="8:11" ht="12.75">
      <c r="H299" s="74"/>
      <c r="I299" s="74"/>
      <c r="J299" s="74"/>
      <c r="K299" s="74"/>
    </row>
    <row r="300" spans="8:11" ht="12.75">
      <c r="H300" s="74"/>
      <c r="I300" s="74"/>
      <c r="J300" s="74"/>
      <c r="K300" s="74"/>
    </row>
    <row r="301" spans="8:11" ht="12.75">
      <c r="H301" s="74"/>
      <c r="I301" s="74"/>
      <c r="J301" s="74"/>
      <c r="K301" s="74"/>
    </row>
    <row r="302" spans="8:11" ht="12.75">
      <c r="H302" s="74"/>
      <c r="I302" s="74"/>
      <c r="J302" s="74"/>
      <c r="K302" s="74"/>
    </row>
    <row r="303" spans="8:11" ht="12.75">
      <c r="H303" s="74"/>
      <c r="I303" s="74"/>
      <c r="J303" s="74"/>
      <c r="K303" s="74"/>
    </row>
    <row r="304" spans="8:11" ht="12.75">
      <c r="H304" s="74"/>
      <c r="I304" s="74"/>
      <c r="J304" s="74"/>
      <c r="K304" s="74"/>
    </row>
    <row r="305" spans="8:11" ht="12.75">
      <c r="H305" s="74"/>
      <c r="I305" s="74"/>
      <c r="J305" s="74"/>
      <c r="K305" s="74"/>
    </row>
    <row r="306" spans="8:11" ht="12.75">
      <c r="H306" s="74"/>
      <c r="I306" s="74"/>
      <c r="J306" s="74"/>
      <c r="K306" s="74"/>
    </row>
    <row r="307" spans="8:11" ht="12.75">
      <c r="H307" s="74"/>
      <c r="I307" s="74"/>
      <c r="J307" s="74"/>
      <c r="K307" s="74"/>
    </row>
    <row r="308" spans="8:11" ht="12.75">
      <c r="H308" s="74"/>
      <c r="I308" s="74"/>
      <c r="J308" s="74"/>
      <c r="K308" s="74"/>
    </row>
    <row r="309" spans="8:11" ht="12.75">
      <c r="H309" s="74"/>
      <c r="I309" s="74"/>
      <c r="J309" s="74"/>
      <c r="K309" s="74"/>
    </row>
    <row r="310" spans="8:11" ht="12.75">
      <c r="H310" s="74"/>
      <c r="I310" s="74"/>
      <c r="J310" s="74"/>
      <c r="K310" s="74"/>
    </row>
    <row r="311" spans="8:11" ht="12.75">
      <c r="H311" s="74"/>
      <c r="I311" s="74"/>
      <c r="J311" s="74"/>
      <c r="K311" s="74"/>
    </row>
    <row r="312" spans="8:11" ht="12.75">
      <c r="H312" s="74"/>
      <c r="I312" s="74"/>
      <c r="J312" s="74"/>
      <c r="K312" s="74"/>
    </row>
    <row r="313" spans="8:11" ht="12.75">
      <c r="H313" s="74"/>
      <c r="I313" s="74"/>
      <c r="J313" s="74"/>
      <c r="K313" s="74"/>
    </row>
    <row r="314" spans="8:11" ht="12.75">
      <c r="H314" s="74"/>
      <c r="I314" s="74"/>
      <c r="J314" s="74"/>
      <c r="K314" s="74"/>
    </row>
    <row r="315" spans="8:11" ht="12.75">
      <c r="H315" s="74"/>
      <c r="I315" s="74"/>
      <c r="J315" s="74"/>
      <c r="K315" s="74"/>
    </row>
    <row r="316" spans="8:11" ht="12.75">
      <c r="H316" s="74"/>
      <c r="I316" s="74"/>
      <c r="J316" s="74"/>
      <c r="K316" s="74"/>
    </row>
    <row r="317" spans="8:11" ht="12.75">
      <c r="H317" s="74"/>
      <c r="I317" s="74"/>
      <c r="J317" s="74"/>
      <c r="K317" s="74"/>
    </row>
    <row r="318" spans="8:11" ht="12.75">
      <c r="H318" s="74"/>
      <c r="I318" s="74"/>
      <c r="J318" s="74"/>
      <c r="K318" s="74"/>
    </row>
    <row r="319" spans="8:11" ht="12.75">
      <c r="H319" s="74"/>
      <c r="I319" s="74"/>
      <c r="J319" s="74"/>
      <c r="K319" s="74"/>
    </row>
    <row r="320" spans="8:11" ht="12.75">
      <c r="H320" s="74"/>
      <c r="I320" s="74"/>
      <c r="J320" s="74"/>
      <c r="K320" s="74"/>
    </row>
    <row r="321" spans="8:11" ht="12.75">
      <c r="H321" s="74"/>
      <c r="I321" s="74"/>
      <c r="J321" s="74"/>
      <c r="K321" s="74"/>
    </row>
    <row r="322" spans="8:11" ht="12.75">
      <c r="H322" s="74"/>
      <c r="I322" s="74"/>
      <c r="J322" s="74"/>
      <c r="K322" s="74"/>
    </row>
    <row r="323" spans="8:11" ht="12.75">
      <c r="H323" s="74"/>
      <c r="I323" s="74"/>
      <c r="J323" s="74"/>
      <c r="K323" s="74"/>
    </row>
    <row r="324" spans="8:11" ht="12.75">
      <c r="H324" s="74"/>
      <c r="I324" s="74"/>
      <c r="J324" s="74"/>
      <c r="K324" s="74"/>
    </row>
    <row r="325" spans="8:11" ht="12.75">
      <c r="H325" s="74"/>
      <c r="I325" s="74"/>
      <c r="J325" s="74"/>
      <c r="K325" s="74"/>
    </row>
    <row r="326" spans="8:11" ht="12.75">
      <c r="H326" s="74"/>
      <c r="I326" s="74"/>
      <c r="J326" s="74"/>
      <c r="K326" s="74"/>
    </row>
    <row r="327" spans="8:11" ht="12.75">
      <c r="H327" s="74"/>
      <c r="I327" s="74"/>
      <c r="J327" s="74"/>
      <c r="K327" s="74"/>
    </row>
    <row r="328" spans="8:11" ht="12.75">
      <c r="H328" s="74"/>
      <c r="I328" s="74"/>
      <c r="J328" s="74"/>
      <c r="K328" s="74"/>
    </row>
    <row r="329" spans="8:11" ht="12.75">
      <c r="H329" s="74"/>
      <c r="I329" s="74"/>
      <c r="J329" s="74"/>
      <c r="K329" s="74"/>
    </row>
    <row r="330" spans="8:11" ht="12.75">
      <c r="H330" s="74"/>
      <c r="I330" s="74"/>
      <c r="J330" s="74"/>
      <c r="K330" s="74"/>
    </row>
    <row r="331" spans="8:11" ht="12.75">
      <c r="H331" s="74"/>
      <c r="I331" s="74"/>
      <c r="J331" s="74"/>
      <c r="K331" s="74"/>
    </row>
    <row r="332" spans="8:11" ht="12.75">
      <c r="H332" s="74"/>
      <c r="I332" s="74"/>
      <c r="J332" s="74"/>
      <c r="K332" s="74"/>
    </row>
    <row r="333" spans="8:11" ht="12.75">
      <c r="H333" s="74"/>
      <c r="I333" s="74"/>
      <c r="J333" s="74"/>
      <c r="K333" s="74"/>
    </row>
    <row r="334" spans="8:11" ht="12.75">
      <c r="H334" s="74"/>
      <c r="I334" s="74"/>
      <c r="J334" s="74"/>
      <c r="K334" s="74"/>
    </row>
    <row r="335" spans="8:11" ht="12.75">
      <c r="H335" s="74"/>
      <c r="I335" s="74"/>
      <c r="J335" s="74"/>
      <c r="K335" s="74"/>
    </row>
    <row r="336" spans="8:11" ht="12.75">
      <c r="H336" s="74"/>
      <c r="I336" s="74"/>
      <c r="J336" s="74"/>
      <c r="K336" s="74"/>
    </row>
    <row r="337" spans="8:11" ht="12.75">
      <c r="H337" s="74"/>
      <c r="I337" s="74"/>
      <c r="J337" s="74"/>
      <c r="K337" s="74"/>
    </row>
    <row r="338" spans="8:11" ht="12.75">
      <c r="H338" s="74"/>
      <c r="I338" s="74"/>
      <c r="J338" s="74"/>
      <c r="K338" s="74"/>
    </row>
    <row r="339" spans="8:11" ht="12.75">
      <c r="H339" s="74"/>
      <c r="I339" s="74"/>
      <c r="J339" s="74"/>
      <c r="K339" s="74"/>
    </row>
    <row r="340" spans="8:11" ht="12.75">
      <c r="H340" s="74"/>
      <c r="I340" s="74"/>
      <c r="J340" s="74"/>
      <c r="K340" s="74"/>
    </row>
    <row r="341" spans="8:11" ht="12.75">
      <c r="H341" s="74"/>
      <c r="I341" s="74"/>
      <c r="J341" s="74"/>
      <c r="K341" s="74"/>
    </row>
    <row r="342" spans="8:11" ht="12.75">
      <c r="H342" s="74"/>
      <c r="I342" s="74"/>
      <c r="J342" s="74"/>
      <c r="K342" s="74"/>
    </row>
    <row r="343" spans="8:11" ht="12.75">
      <c r="H343" s="74"/>
      <c r="I343" s="74"/>
      <c r="J343" s="74"/>
      <c r="K343" s="74"/>
    </row>
    <row r="344" spans="8:11" ht="12.75">
      <c r="H344" s="74"/>
      <c r="I344" s="74"/>
      <c r="J344" s="74"/>
      <c r="K344" s="74"/>
    </row>
    <row r="345" spans="8:11" ht="12.75">
      <c r="H345" s="74"/>
      <c r="I345" s="74"/>
      <c r="J345" s="74"/>
      <c r="K345" s="74"/>
    </row>
    <row r="346" spans="8:11" ht="12.75">
      <c r="H346" s="74"/>
      <c r="I346" s="74"/>
      <c r="J346" s="74"/>
      <c r="K346" s="74"/>
    </row>
    <row r="347" spans="8:11" ht="12.75">
      <c r="H347" s="74"/>
      <c r="I347" s="74"/>
      <c r="J347" s="74"/>
      <c r="K347" s="74"/>
    </row>
    <row r="348" spans="8:11" ht="12.75">
      <c r="H348" s="74"/>
      <c r="I348" s="74"/>
      <c r="J348" s="74"/>
      <c r="K348" s="74"/>
    </row>
    <row r="349" spans="8:11" ht="12.75">
      <c r="H349" s="74"/>
      <c r="I349" s="74"/>
      <c r="J349" s="74"/>
      <c r="K349" s="74"/>
    </row>
    <row r="350" spans="8:11" ht="12.75">
      <c r="H350" s="74"/>
      <c r="I350" s="74"/>
      <c r="J350" s="74"/>
      <c r="K350" s="74"/>
    </row>
    <row r="351" spans="8:11" ht="12.75">
      <c r="H351" s="74"/>
      <c r="I351" s="74"/>
      <c r="J351" s="74"/>
      <c r="K351" s="74"/>
    </row>
    <row r="352" spans="8:11" ht="12.75">
      <c r="H352" s="74"/>
      <c r="I352" s="74"/>
      <c r="J352" s="74"/>
      <c r="K352" s="74"/>
    </row>
    <row r="353" spans="8:11" ht="12.75">
      <c r="H353" s="74"/>
      <c r="I353" s="74"/>
      <c r="J353" s="74"/>
      <c r="K353" s="74"/>
    </row>
    <row r="354" spans="8:11" ht="12.75">
      <c r="H354" s="74"/>
      <c r="I354" s="74"/>
      <c r="J354" s="74"/>
      <c r="K354" s="74"/>
    </row>
    <row r="355" spans="8:11" ht="12.75">
      <c r="H355" s="74"/>
      <c r="I355" s="74"/>
      <c r="J355" s="74"/>
      <c r="K355" s="74"/>
    </row>
    <row r="356" spans="8:11" ht="12.75">
      <c r="H356" s="74"/>
      <c r="I356" s="74"/>
      <c r="J356" s="74"/>
      <c r="K356" s="74"/>
    </row>
    <row r="357" spans="8:11" ht="12.75">
      <c r="H357" s="74"/>
      <c r="I357" s="74"/>
      <c r="J357" s="74"/>
      <c r="K357" s="74"/>
    </row>
    <row r="358" spans="8:11" ht="12.75">
      <c r="H358" s="74"/>
      <c r="I358" s="74"/>
      <c r="J358" s="74"/>
      <c r="K358" s="74"/>
    </row>
    <row r="359" spans="8:11" ht="12.75">
      <c r="H359" s="74"/>
      <c r="I359" s="74"/>
      <c r="J359" s="74"/>
      <c r="K359" s="74"/>
    </row>
    <row r="360" spans="8:11" ht="12.75">
      <c r="H360" s="74"/>
      <c r="I360" s="74"/>
      <c r="J360" s="74"/>
      <c r="K360" s="74"/>
    </row>
    <row r="361" spans="8:11" ht="12.75">
      <c r="H361" s="74"/>
      <c r="I361" s="74"/>
      <c r="J361" s="74"/>
      <c r="K361" s="74"/>
    </row>
    <row r="362" spans="8:11" ht="12.75">
      <c r="H362" s="74"/>
      <c r="I362" s="74"/>
      <c r="J362" s="74"/>
      <c r="K362" s="74"/>
    </row>
    <row r="363" spans="8:11" ht="12.75">
      <c r="H363" s="74"/>
      <c r="I363" s="74"/>
      <c r="J363" s="74"/>
      <c r="K363" s="74"/>
    </row>
    <row r="364" spans="8:11" ht="12.75">
      <c r="H364" s="74"/>
      <c r="I364" s="74"/>
      <c r="J364" s="74"/>
      <c r="K364" s="74"/>
    </row>
    <row r="365" spans="8:11" ht="12.75">
      <c r="H365" s="74"/>
      <c r="I365" s="74"/>
      <c r="J365" s="74"/>
      <c r="K365" s="74"/>
    </row>
    <row r="366" spans="8:11" ht="12.75">
      <c r="H366" s="74"/>
      <c r="I366" s="74"/>
      <c r="J366" s="74"/>
      <c r="K366" s="74"/>
    </row>
    <row r="367" spans="8:11" ht="12.75">
      <c r="H367" s="74"/>
      <c r="I367" s="74"/>
      <c r="J367" s="74"/>
      <c r="K367" s="74"/>
    </row>
    <row r="368" spans="8:11" ht="12.75">
      <c r="H368" s="74"/>
      <c r="I368" s="74"/>
      <c r="J368" s="74"/>
      <c r="K368" s="74"/>
    </row>
    <row r="369" spans="8:11" ht="12.75">
      <c r="H369" s="74"/>
      <c r="I369" s="74"/>
      <c r="J369" s="74"/>
      <c r="K369" s="74"/>
    </row>
    <row r="370" spans="8:11" ht="12.75">
      <c r="H370" s="74"/>
      <c r="I370" s="74"/>
      <c r="J370" s="74"/>
      <c r="K370" s="74"/>
    </row>
    <row r="371" spans="8:11" ht="12.75">
      <c r="H371" s="74"/>
      <c r="I371" s="74"/>
      <c r="J371" s="74"/>
      <c r="K371" s="74"/>
    </row>
    <row r="372" spans="8:11" ht="12.75">
      <c r="H372" s="74"/>
      <c r="I372" s="74"/>
      <c r="J372" s="74"/>
      <c r="K372" s="74"/>
    </row>
    <row r="373" spans="8:11" ht="12.75">
      <c r="H373" s="74"/>
      <c r="I373" s="74"/>
      <c r="J373" s="74"/>
      <c r="K373" s="74"/>
    </row>
    <row r="374" spans="8:11" ht="12.75">
      <c r="H374" s="74"/>
      <c r="I374" s="74"/>
      <c r="J374" s="74"/>
      <c r="K374" s="74"/>
    </row>
    <row r="375" spans="8:11" ht="12.75">
      <c r="H375" s="74"/>
      <c r="I375" s="74"/>
      <c r="J375" s="74"/>
      <c r="K375" s="74"/>
    </row>
    <row r="376" spans="8:11" ht="12.75">
      <c r="H376" s="74"/>
      <c r="I376" s="74"/>
      <c r="J376" s="74"/>
      <c r="K376" s="74"/>
    </row>
    <row r="377" spans="8:11" ht="12.75">
      <c r="H377" s="74"/>
      <c r="I377" s="74"/>
      <c r="J377" s="74"/>
      <c r="K377" s="74"/>
    </row>
    <row r="378" spans="8:11" ht="12.75">
      <c r="H378" s="74"/>
      <c r="I378" s="74"/>
      <c r="J378" s="74"/>
      <c r="K378" s="74"/>
    </row>
    <row r="379" spans="8:11" ht="12.75">
      <c r="H379" s="74"/>
      <c r="I379" s="74"/>
      <c r="J379" s="74"/>
      <c r="K379" s="74"/>
    </row>
    <row r="380" spans="8:11" ht="12.75">
      <c r="H380" s="74"/>
      <c r="I380" s="74"/>
      <c r="J380" s="74"/>
      <c r="K380" s="74"/>
    </row>
    <row r="381" spans="8:11" ht="12.75">
      <c r="H381" s="74"/>
      <c r="I381" s="74"/>
      <c r="J381" s="74"/>
      <c r="K381" s="74"/>
    </row>
    <row r="382" spans="8:11" ht="12.75">
      <c r="H382" s="74"/>
      <c r="I382" s="74"/>
      <c r="J382" s="74"/>
      <c r="K382" s="74"/>
    </row>
    <row r="383" spans="8:11" ht="12.75">
      <c r="H383" s="74"/>
      <c r="I383" s="74"/>
      <c r="J383" s="74"/>
      <c r="K383" s="74"/>
    </row>
    <row r="384" spans="8:11" ht="12.75">
      <c r="H384" s="74"/>
      <c r="I384" s="74"/>
      <c r="J384" s="74"/>
      <c r="K384" s="74"/>
    </row>
    <row r="385" spans="8:11" ht="12.75">
      <c r="H385" s="74"/>
      <c r="I385" s="74"/>
      <c r="J385" s="74"/>
      <c r="K385" s="74"/>
    </row>
    <row r="386" spans="8:11" ht="12.75">
      <c r="H386" s="74"/>
      <c r="I386" s="74"/>
      <c r="J386" s="74"/>
      <c r="K386" s="74"/>
    </row>
    <row r="387" spans="8:11" ht="12.75">
      <c r="H387" s="74"/>
      <c r="I387" s="74"/>
      <c r="J387" s="74"/>
      <c r="K387" s="74"/>
    </row>
    <row r="388" spans="8:11" ht="12.75">
      <c r="H388" s="74"/>
      <c r="I388" s="74"/>
      <c r="J388" s="74"/>
      <c r="K388" s="74"/>
    </row>
    <row r="389" spans="8:11" ht="12.75">
      <c r="H389" s="74"/>
      <c r="I389" s="74"/>
      <c r="J389" s="74"/>
      <c r="K389" s="74"/>
    </row>
    <row r="390" spans="8:11" ht="12.75">
      <c r="H390" s="74"/>
      <c r="I390" s="74"/>
      <c r="J390" s="74"/>
      <c r="K390" s="74"/>
    </row>
    <row r="391" spans="8:11" ht="12.75">
      <c r="H391" s="74"/>
      <c r="I391" s="74"/>
      <c r="J391" s="74"/>
      <c r="K391" s="74"/>
    </row>
    <row r="392" spans="8:11" ht="12.75">
      <c r="H392" s="74"/>
      <c r="I392" s="74"/>
      <c r="J392" s="74"/>
      <c r="K392" s="74"/>
    </row>
    <row r="393" spans="8:11" ht="12.75">
      <c r="H393" s="74"/>
      <c r="I393" s="74"/>
      <c r="J393" s="74"/>
      <c r="K393" s="74"/>
    </row>
    <row r="394" spans="8:11" ht="12.75">
      <c r="H394" s="74"/>
      <c r="I394" s="74"/>
      <c r="J394" s="74"/>
      <c r="K394" s="74"/>
    </row>
    <row r="395" spans="8:11" ht="12.75">
      <c r="H395" s="74"/>
      <c r="I395" s="74"/>
      <c r="J395" s="74"/>
      <c r="K395" s="74"/>
    </row>
    <row r="396" spans="8:11" ht="12.75">
      <c r="H396" s="74"/>
      <c r="I396" s="74"/>
      <c r="J396" s="74"/>
      <c r="K396" s="74"/>
    </row>
    <row r="397" spans="8:11" ht="12.75">
      <c r="H397" s="74"/>
      <c r="I397" s="74"/>
      <c r="J397" s="74"/>
      <c r="K397" s="74"/>
    </row>
    <row r="398" spans="8:11" ht="12.75">
      <c r="H398" s="74"/>
      <c r="I398" s="74"/>
      <c r="J398" s="74"/>
      <c r="K398" s="74"/>
    </row>
    <row r="399" spans="8:11" ht="12.75">
      <c r="H399" s="74"/>
      <c r="I399" s="74"/>
      <c r="J399" s="74"/>
      <c r="K399" s="74"/>
    </row>
    <row r="400" spans="8:11" ht="12.75">
      <c r="H400" s="74"/>
      <c r="I400" s="74"/>
      <c r="J400" s="74"/>
      <c r="K400" s="74"/>
    </row>
    <row r="401" spans="8:11" ht="12.75">
      <c r="H401" s="74"/>
      <c r="I401" s="74"/>
      <c r="J401" s="74"/>
      <c r="K401" s="74"/>
    </row>
    <row r="402" spans="8:11" ht="12.75">
      <c r="H402" s="74"/>
      <c r="I402" s="74"/>
      <c r="J402" s="74"/>
      <c r="K402" s="74"/>
    </row>
    <row r="403" spans="8:11" ht="12.75">
      <c r="H403" s="74"/>
      <c r="I403" s="74"/>
      <c r="J403" s="74"/>
      <c r="K403" s="74"/>
    </row>
    <row r="404" spans="8:11" ht="12.75">
      <c r="H404" s="74"/>
      <c r="I404" s="74"/>
      <c r="J404" s="74"/>
      <c r="K404" s="74"/>
    </row>
    <row r="405" spans="8:11" ht="12.75">
      <c r="H405" s="74"/>
      <c r="I405" s="74"/>
      <c r="J405" s="74"/>
      <c r="K405" s="74"/>
    </row>
    <row r="406" spans="8:11" ht="12.75">
      <c r="H406" s="74"/>
      <c r="I406" s="74"/>
      <c r="J406" s="74"/>
      <c r="K406" s="74"/>
    </row>
    <row r="407" spans="8:11" ht="12.75">
      <c r="H407" s="74"/>
      <c r="I407" s="74"/>
      <c r="J407" s="74"/>
      <c r="K407" s="74"/>
    </row>
    <row r="408" spans="8:11" ht="12.75">
      <c r="H408" s="74"/>
      <c r="I408" s="74"/>
      <c r="J408" s="74"/>
      <c r="K408" s="74"/>
    </row>
    <row r="409" spans="8:11" ht="12.75">
      <c r="H409" s="74"/>
      <c r="I409" s="74"/>
      <c r="J409" s="74"/>
      <c r="K409" s="74"/>
    </row>
    <row r="410" spans="8:11" ht="12.75">
      <c r="H410" s="74"/>
      <c r="I410" s="74"/>
      <c r="J410" s="74"/>
      <c r="K410" s="74"/>
    </row>
    <row r="411" spans="8:11" ht="12.75">
      <c r="H411" s="74"/>
      <c r="I411" s="74"/>
      <c r="J411" s="74"/>
      <c r="K411" s="74"/>
    </row>
    <row r="412" spans="8:11" ht="12.75">
      <c r="H412" s="74"/>
      <c r="I412" s="74"/>
      <c r="J412" s="74"/>
      <c r="K412" s="74"/>
    </row>
    <row r="413" spans="8:11" ht="12.75">
      <c r="H413" s="74"/>
      <c r="I413" s="74"/>
      <c r="J413" s="74"/>
      <c r="K413" s="74"/>
    </row>
    <row r="414" spans="8:11" ht="12.75">
      <c r="H414" s="74"/>
      <c r="I414" s="74"/>
      <c r="J414" s="74"/>
      <c r="K414" s="74"/>
    </row>
    <row r="415" spans="8:11" ht="12.75">
      <c r="H415" s="74"/>
      <c r="I415" s="74"/>
      <c r="J415" s="74"/>
      <c r="K415" s="74"/>
    </row>
    <row r="416" spans="8:11" ht="12.75">
      <c r="H416" s="74"/>
      <c r="I416" s="74"/>
      <c r="J416" s="74"/>
      <c r="K416" s="74"/>
    </row>
    <row r="417" spans="8:11" ht="12.75">
      <c r="H417" s="74"/>
      <c r="I417" s="74"/>
      <c r="J417" s="74"/>
      <c r="K417" s="74"/>
    </row>
    <row r="418" spans="8:11" ht="12.75">
      <c r="H418" s="74"/>
      <c r="I418" s="74"/>
      <c r="J418" s="74"/>
      <c r="K418" s="74"/>
    </row>
    <row r="419" spans="8:11" ht="12.75">
      <c r="H419" s="74"/>
      <c r="I419" s="74"/>
      <c r="J419" s="74"/>
      <c r="K419" s="74"/>
    </row>
    <row r="420" spans="8:11" ht="12.75">
      <c r="H420" s="74"/>
      <c r="I420" s="74"/>
      <c r="J420" s="74"/>
      <c r="K420" s="74"/>
    </row>
    <row r="421" spans="8:11" ht="12.75">
      <c r="H421" s="74"/>
      <c r="I421" s="74"/>
      <c r="J421" s="74"/>
      <c r="K421" s="74"/>
    </row>
    <row r="422" spans="8:11" ht="12.75">
      <c r="H422" s="74"/>
      <c r="I422" s="74"/>
      <c r="J422" s="74"/>
      <c r="K422" s="74"/>
    </row>
    <row r="423" spans="8:11" ht="12.75">
      <c r="H423" s="74"/>
      <c r="I423" s="74"/>
      <c r="J423" s="74"/>
      <c r="K423" s="74"/>
    </row>
    <row r="424" spans="8:11" ht="12.75">
      <c r="H424" s="74"/>
      <c r="I424" s="74"/>
      <c r="J424" s="74"/>
      <c r="K424" s="74"/>
    </row>
    <row r="425" spans="8:11" ht="12.75">
      <c r="H425" s="74"/>
      <c r="I425" s="74"/>
      <c r="J425" s="74"/>
      <c r="K425" s="74"/>
    </row>
    <row r="426" spans="8:11" ht="12.75">
      <c r="H426" s="74"/>
      <c r="I426" s="74"/>
      <c r="J426" s="74"/>
      <c r="K426" s="74"/>
    </row>
    <row r="427" spans="8:11" ht="12.75">
      <c r="H427" s="74"/>
      <c r="I427" s="74"/>
      <c r="J427" s="74"/>
      <c r="K427" s="74"/>
    </row>
    <row r="428" spans="8:11" ht="12.75">
      <c r="H428" s="74"/>
      <c r="I428" s="74"/>
      <c r="J428" s="74"/>
      <c r="K428" s="74"/>
    </row>
    <row r="429" spans="8:11" ht="12.75">
      <c r="H429" s="74"/>
      <c r="I429" s="74"/>
      <c r="J429" s="74"/>
      <c r="K429" s="74"/>
    </row>
    <row r="430" spans="8:11" ht="12.75">
      <c r="H430" s="74"/>
      <c r="I430" s="74"/>
      <c r="J430" s="74"/>
      <c r="K430" s="74"/>
    </row>
    <row r="431" spans="8:11" ht="12.75">
      <c r="H431" s="74"/>
      <c r="I431" s="74"/>
      <c r="J431" s="74"/>
      <c r="K431" s="74"/>
    </row>
    <row r="432" spans="8:11" ht="12.75">
      <c r="H432" s="74"/>
      <c r="I432" s="74"/>
      <c r="J432" s="74"/>
      <c r="K432" s="74"/>
    </row>
    <row r="433" spans="8:11" ht="12.75">
      <c r="H433" s="74"/>
      <c r="I433" s="74"/>
      <c r="J433" s="74"/>
      <c r="K433" s="74"/>
    </row>
    <row r="434" spans="8:11" ht="12.75">
      <c r="H434" s="74"/>
      <c r="I434" s="74"/>
      <c r="J434" s="74"/>
      <c r="K434" s="74"/>
    </row>
    <row r="435" spans="8:11" ht="12.75">
      <c r="H435" s="74"/>
      <c r="I435" s="74"/>
      <c r="J435" s="74"/>
      <c r="K435" s="74"/>
    </row>
    <row r="436" spans="8:11" ht="12.75">
      <c r="H436" s="74"/>
      <c r="I436" s="74"/>
      <c r="J436" s="74"/>
      <c r="K436" s="74"/>
    </row>
    <row r="437" spans="8:11" ht="12.75">
      <c r="H437" s="74"/>
      <c r="I437" s="74"/>
      <c r="J437" s="74"/>
      <c r="K437" s="74"/>
    </row>
    <row r="438" spans="8:11" ht="12.75">
      <c r="H438" s="74"/>
      <c r="I438" s="74"/>
      <c r="J438" s="74"/>
      <c r="K438" s="74"/>
    </row>
    <row r="439" spans="8:11" ht="12.75">
      <c r="H439" s="74"/>
      <c r="I439" s="74"/>
      <c r="J439" s="74"/>
      <c r="K439" s="74"/>
    </row>
    <row r="440" spans="8:11" ht="12.75">
      <c r="H440" s="74"/>
      <c r="I440" s="74"/>
      <c r="J440" s="74"/>
      <c r="K440" s="74"/>
    </row>
    <row r="441" spans="8:11" ht="12.75">
      <c r="H441" s="74"/>
      <c r="I441" s="74"/>
      <c r="J441" s="74"/>
      <c r="K441" s="74"/>
    </row>
    <row r="442" spans="8:11" ht="12.75">
      <c r="H442" s="74"/>
      <c r="I442" s="74"/>
      <c r="J442" s="74"/>
      <c r="K442" s="74"/>
    </row>
    <row r="443" spans="8:11" ht="12.75">
      <c r="H443" s="74"/>
      <c r="I443" s="74"/>
      <c r="J443" s="74"/>
      <c r="K443" s="74"/>
    </row>
    <row r="444" spans="8:11" ht="12.75">
      <c r="H444" s="74"/>
      <c r="I444" s="74"/>
      <c r="J444" s="74"/>
      <c r="K444" s="74"/>
    </row>
    <row r="445" spans="8:11" ht="12.75">
      <c r="H445" s="74"/>
      <c r="I445" s="74"/>
      <c r="J445" s="74"/>
      <c r="K445" s="74"/>
    </row>
    <row r="446" spans="8:11" ht="12.75">
      <c r="H446" s="74"/>
      <c r="I446" s="74"/>
      <c r="J446" s="74"/>
      <c r="K446" s="74"/>
    </row>
    <row r="447" spans="8:11" ht="12.75">
      <c r="H447" s="74"/>
      <c r="I447" s="74"/>
      <c r="J447" s="74"/>
      <c r="K447" s="74"/>
    </row>
    <row r="448" spans="8:11" ht="12.75">
      <c r="H448" s="74"/>
      <c r="I448" s="74"/>
      <c r="J448" s="74"/>
      <c r="K448" s="74"/>
    </row>
    <row r="449" spans="8:11" ht="12.75">
      <c r="H449" s="74"/>
      <c r="I449" s="74"/>
      <c r="J449" s="74"/>
      <c r="K449" s="74"/>
    </row>
    <row r="450" spans="8:11" ht="12.75">
      <c r="H450" s="74"/>
      <c r="I450" s="74"/>
      <c r="J450" s="74"/>
      <c r="K450" s="74"/>
    </row>
    <row r="451" spans="8:11" ht="12.75">
      <c r="H451" s="74"/>
      <c r="I451" s="74"/>
      <c r="J451" s="74"/>
      <c r="K451" s="74"/>
    </row>
    <row r="452" spans="8:11" ht="12.75">
      <c r="H452" s="74"/>
      <c r="I452" s="74"/>
      <c r="J452" s="74"/>
      <c r="K452" s="74"/>
    </row>
    <row r="453" spans="8:11" ht="12.75">
      <c r="H453" s="74"/>
      <c r="I453" s="74"/>
      <c r="J453" s="74"/>
      <c r="K453" s="74"/>
    </row>
    <row r="454" spans="8:11" ht="12.75">
      <c r="H454" s="74"/>
      <c r="I454" s="74"/>
      <c r="J454" s="74"/>
      <c r="K454" s="74"/>
    </row>
    <row r="455" spans="8:11" ht="12.75">
      <c r="H455" s="74"/>
      <c r="I455" s="74"/>
      <c r="J455" s="74"/>
      <c r="K455" s="74"/>
    </row>
    <row r="456" spans="8:11" ht="12.75">
      <c r="H456" s="74"/>
      <c r="I456" s="74"/>
      <c r="J456" s="74"/>
      <c r="K456" s="74"/>
    </row>
    <row r="457" spans="8:11" ht="12.75">
      <c r="H457" s="74"/>
      <c r="I457" s="74"/>
      <c r="J457" s="74"/>
      <c r="K457" s="74"/>
    </row>
  </sheetData>
  <sheetProtection/>
  <mergeCells count="11">
    <mergeCell ref="A135:B135"/>
    <mergeCell ref="A145:B145"/>
    <mergeCell ref="A3:A4"/>
    <mergeCell ref="B3:B4"/>
    <mergeCell ref="C3:C4"/>
    <mergeCell ref="A1:F1"/>
    <mergeCell ref="A2:F2"/>
    <mergeCell ref="D3:D4"/>
    <mergeCell ref="A65:B65"/>
    <mergeCell ref="A74:B74"/>
    <mergeCell ref="A75:B7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Пользователь Windows</cp:lastModifiedBy>
  <cp:lastPrinted>2014-02-13T05:07:52Z</cp:lastPrinted>
  <dcterms:created xsi:type="dcterms:W3CDTF">2010-02-01T13:08:46Z</dcterms:created>
  <dcterms:modified xsi:type="dcterms:W3CDTF">2018-10-18T13:43:07Z</dcterms:modified>
  <cp:category/>
  <cp:version/>
  <cp:contentType/>
  <cp:contentStatus/>
</cp:coreProperties>
</file>