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консолидированный" sheetId="1" r:id="rId1"/>
    <sheet name="районный" sheetId="2" r:id="rId2"/>
    <sheet name="бюджеты поселений" sheetId="3" r:id="rId3"/>
  </sheets>
  <definedNames/>
  <calcPr fullCalcOnLoad="1"/>
</workbook>
</file>

<file path=xl/sharedStrings.xml><?xml version="1.0" encoding="utf-8"?>
<sst xmlns="http://schemas.openxmlformats.org/spreadsheetml/2006/main" count="327" uniqueCount="115">
  <si>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</si>
  <si>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</si>
  <si>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</si>
  <si>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</si>
  <si>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r>
      <t xml:space="preserve"> </t>
    </r>
    <r>
      <rPr>
        <sz val="12"/>
        <rFont val="Arial Cyr"/>
        <family val="2"/>
      </rPr>
      <t>план на 2013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</si>
  <si>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2013 год</t>
    </r>
  </si>
  <si>
    <t>% исполнения к  плану года</t>
  </si>
  <si>
    <t>% исполнения к уточ.плану года</t>
  </si>
  <si>
    <t>182 101 02 010 01 0000 110</t>
  </si>
  <si>
    <t>НДФЛ</t>
  </si>
  <si>
    <t>182 105 01 041 02 0000 110</t>
  </si>
  <si>
    <t>УСН в виде патента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</si>
  <si>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</si>
  <si>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</si>
  <si>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</si>
  <si>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</si>
  <si>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</si>
  <si>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имущ.физ.лиц</t>
  </si>
  <si>
    <t>182 106 06 010 10 0000 110</t>
  </si>
  <si>
    <t>Земельный налог</t>
  </si>
  <si>
    <t>св.200%</t>
  </si>
  <si>
    <t>000 108 00 000 00 0000 110</t>
  </si>
  <si>
    <t>Госпошлина</t>
  </si>
  <si>
    <t>000 109 00 000 00 0000 110</t>
  </si>
  <si>
    <t xml:space="preserve">Прочие налоговые доходы </t>
  </si>
  <si>
    <t>итого по налоговым доходам</t>
  </si>
  <si>
    <t>366 111 05 013 01 0000 120</t>
  </si>
  <si>
    <t>Арендная плата за земли</t>
  </si>
  <si>
    <t>366 111 05 035 05 0000 120</t>
  </si>
  <si>
    <t>Доходы от сдачи в аренду имущ-ва</t>
  </si>
  <si>
    <t>366 111 07 010 05 0000 120</t>
  </si>
  <si>
    <t>Доходы от перечисления части прибыли от МУПов</t>
  </si>
  <si>
    <t>366 111 09 045 05 0000 120</t>
  </si>
  <si>
    <t>Прочие доходы от сдачи в ар.имущ.</t>
  </si>
  <si>
    <t>000 112 01 000 01 0000 120</t>
  </si>
  <si>
    <t>Плата за негат.возд.окр.среды</t>
  </si>
  <si>
    <t>000 113 03 000 00 0000 130</t>
  </si>
  <si>
    <t>Доходы от оказания платных услуг</t>
  </si>
  <si>
    <t>366 114 02 032 05 0000 410</t>
  </si>
  <si>
    <t>Доходы от продажи имущества</t>
  </si>
  <si>
    <t>366 114 06 014 10 0000 420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</si>
  <si>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</si>
  <si>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</si>
  <si>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</si>
  <si>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</si>
  <si>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</si>
  <si>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</si>
  <si>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</si>
  <si>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</si>
  <si>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</si>
  <si>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</si>
  <si>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</si>
  <si>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</si>
  <si>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</si>
  <si>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</si>
  <si>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</si>
  <si>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</si>
  <si>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</si>
  <si>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2 02 04000 05 0000 151</t>
  </si>
  <si>
    <t>Иные межбюджетные трансферты</t>
  </si>
  <si>
    <t>2 19 05000 05 0000 151</t>
  </si>
  <si>
    <t>Возврат остатков субсидии.субвенции прошлых лет</t>
  </si>
  <si>
    <t>ВСЕГО ДОХОДОВ</t>
  </si>
  <si>
    <t xml:space="preserve"> об исполнении районного  бюджета</t>
  </si>
  <si>
    <t>план на 2013 год</t>
  </si>
  <si>
    <r>
      <t>уточненный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2"/>
      </rPr>
      <t>план на 2013 год</t>
    </r>
  </si>
  <si>
    <t>% исполнения к уточненному плану года</t>
  </si>
  <si>
    <t>366 111 05 011 01 0000 120</t>
  </si>
  <si>
    <t>366 111 07 015 05 0000 120</t>
  </si>
  <si>
    <t>Доходы от продажи имущ-ва</t>
  </si>
  <si>
    <t>2 18 05000 05 0000 151</t>
  </si>
  <si>
    <t>всего доходов</t>
  </si>
  <si>
    <t>СПРАВКА</t>
  </si>
  <si>
    <t>план на 2013 г</t>
  </si>
  <si>
    <t>уточненный план на 2013 г</t>
  </si>
  <si>
    <t>исполнено</t>
  </si>
  <si>
    <t>% исполнения</t>
  </si>
  <si>
    <t>к плану года</t>
  </si>
  <si>
    <t xml:space="preserve">к перв. плану года района </t>
  </si>
  <si>
    <t xml:space="preserve">к уточ. плану года района </t>
  </si>
  <si>
    <t>к уточненному плану года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</si>
  <si>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</si>
  <si>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</si>
  <si>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</si>
  <si>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</si>
  <si>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</si>
  <si>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</si>
  <si>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</si>
  <si>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</si>
  <si>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</si>
  <si>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Налог на имущ-во физ.лиц</t>
  </si>
  <si>
    <t>182 106 06 000 10 0000 110</t>
  </si>
  <si>
    <t>182 109 04 050 10 0000 110</t>
  </si>
  <si>
    <t>Земельный налог пр.лет</t>
  </si>
  <si>
    <t>366 114 06 000 00 0000 420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</si>
  <si>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</si>
  <si>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</si>
  <si>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</si>
  <si>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</si>
  <si>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</si>
  <si>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</si>
  <si>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2 02 04012 10 0000 151</t>
  </si>
  <si>
    <t>Межбюджетные трансферты бюджетам поселении для компенсации доп.расходов</t>
  </si>
  <si>
    <t>Иные межбюджетные трансферты бюджетам поселении</t>
  </si>
  <si>
    <t>2 19 050050100000151</t>
  </si>
  <si>
    <t>Возврат остатков субсидий, субвенций прошлых лет</t>
  </si>
  <si>
    <t>ИТОГО БЕЗВОЗМЕЗДНЫЕ ПОСТУПЛЕНИЯ</t>
  </si>
  <si>
    <t>Доходы от оказания платных услуг и компенсации затрат</t>
  </si>
  <si>
    <t>2 02 04999 10 0000 151</t>
  </si>
  <si>
    <t>001 113 02 995 10 0000 130</t>
  </si>
  <si>
    <t>Доходы от компенсации затрат</t>
  </si>
  <si>
    <t>об исполнении бюджетов поселений на 1 сентября 2013 г.</t>
  </si>
  <si>
    <t>на 1 сентября</t>
  </si>
  <si>
    <t>на 1 сентября 2013 года</t>
  </si>
  <si>
    <t>исполнено на 1 сентября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</si>
</sst>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30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2"/>
    </font>
    <font>
      <b/>
      <sz val="13"/>
      <name val="Arial Cyr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/>
    </xf>
    <xf numFmtId="165" fontId="2" fillId="0" borderId="10" xfId="55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6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65" fontId="7" fillId="0" borderId="10" xfId="55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/>
    </xf>
    <xf numFmtId="165" fontId="7" fillId="0" borderId="10" xfId="55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/>
    </xf>
    <xf numFmtId="165" fontId="8" fillId="0" borderId="10" xfId="55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166" fontId="11" fillId="0" borderId="10" xfId="0" applyNumberFormat="1" applyFont="1" applyFill="1" applyBorder="1" applyAlignment="1">
      <alignment/>
    </xf>
    <xf numFmtId="165" fontId="1" fillId="0" borderId="10" xfId="55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5" fontId="11" fillId="0" borderId="10" xfId="55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6" fontId="12" fillId="0" borderId="10" xfId="0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/>
    </xf>
    <xf numFmtId="165" fontId="12" fillId="0" borderId="10" xfId="55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8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65" fontId="0" fillId="0" borderId="10" xfId="55" applyNumberFormat="1" applyFont="1" applyFill="1" applyBorder="1" applyAlignment="1">
      <alignment/>
    </xf>
    <xf numFmtId="165" fontId="0" fillId="0" borderId="10" xfId="55" applyNumberFormat="1" applyFont="1" applyFill="1" applyBorder="1" applyAlignment="1">
      <alignment horizontal="right"/>
    </xf>
    <xf numFmtId="165" fontId="0" fillId="0" borderId="0" xfId="55" applyNumberFormat="1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25">
      <selection activeCell="E28" sqref="E28"/>
    </sheetView>
  </sheetViews>
  <sheetFormatPr defaultColWidth="9.00390625" defaultRowHeight="12.75" outlineLevelRow="2" outlineLevelCol="1"/>
  <cols>
    <col min="1" max="1" width="27.375" style="1" customWidth="1"/>
    <col min="2" max="2" width="31.125" style="1" customWidth="1"/>
    <col min="3" max="3" width="11.375" style="1" customWidth="1" outlineLevel="1"/>
    <col min="4" max="4" width="15.00390625" style="1" customWidth="1" outlineLevel="1"/>
    <col min="5" max="5" width="11.875" style="1" customWidth="1"/>
    <col min="6" max="6" width="13.00390625" style="1" customWidth="1"/>
    <col min="7" max="7" width="13.75390625" style="1" customWidth="1"/>
    <col min="8" max="16384" width="9.125" style="1" customWidth="1"/>
  </cols>
  <sheetData>
    <row r="1" spans="1:7" ht="17.25" customHeight="1">
      <c r="A1" s="91" t="s">
        <v>0</v>
      </c>
      <c r="B1" s="91"/>
      <c r="C1" s="91"/>
      <c r="D1" s="91"/>
      <c r="E1" s="91"/>
      <c r="F1" s="91"/>
      <c r="G1" s="91"/>
    </row>
    <row r="2" spans="1:7" ht="15.75">
      <c r="A2" s="91" t="s">
        <v>1</v>
      </c>
      <c r="B2" s="91"/>
      <c r="C2" s="91"/>
      <c r="D2" s="91"/>
      <c r="E2" s="91"/>
      <c r="F2" s="91"/>
      <c r="G2" s="91"/>
    </row>
    <row r="3" spans="1:7" ht="15.75">
      <c r="A3" s="91" t="s">
        <v>113</v>
      </c>
      <c r="B3" s="91"/>
      <c r="C3" s="91"/>
      <c r="D3" s="91"/>
      <c r="E3" s="91"/>
      <c r="F3" s="91"/>
      <c r="G3" s="91"/>
    </row>
    <row r="4" spans="1:7" ht="87" customHeight="1">
      <c r="A4" s="2" t="s">
        <v>2</v>
      </c>
      <c r="B4" s="3" t="s">
        <v>3</v>
      </c>
      <c r="C4" s="4" t="s">
        <v>4</v>
      </c>
      <c r="D4" s="66" t="s">
        <v>5</v>
      </c>
      <c r="E4" s="87" t="s">
        <v>114</v>
      </c>
      <c r="F4" s="5" t="s">
        <v>6</v>
      </c>
      <c r="G4" s="5" t="s">
        <v>7</v>
      </c>
    </row>
    <row r="5" spans="1:7" ht="15.75" outlineLevel="1">
      <c r="A5" s="6" t="s">
        <v>8</v>
      </c>
      <c r="B5" s="7" t="s">
        <v>9</v>
      </c>
      <c r="C5" s="8">
        <v>103482.6</v>
      </c>
      <c r="D5" s="8">
        <v>103582.6</v>
      </c>
      <c r="E5" s="88">
        <v>65247.6</v>
      </c>
      <c r="F5" s="10">
        <f aca="true" t="shared" si="0" ref="F5:F11">E5/C5</f>
        <v>0.6305175942622238</v>
      </c>
      <c r="G5" s="9">
        <f aca="true" t="shared" si="1" ref="G5:G11">E5/D5</f>
        <v>0.6299088843106854</v>
      </c>
    </row>
    <row r="6" spans="1:7" ht="15.75" outlineLevel="1">
      <c r="A6" s="6" t="s">
        <v>10</v>
      </c>
      <c r="B6" s="7" t="s">
        <v>11</v>
      </c>
      <c r="C6" s="8">
        <v>72</v>
      </c>
      <c r="D6" s="8">
        <v>72</v>
      </c>
      <c r="E6" s="88"/>
      <c r="F6" s="10">
        <f t="shared" si="0"/>
        <v>0</v>
      </c>
      <c r="G6" s="9">
        <f t="shared" si="1"/>
        <v>0</v>
      </c>
    </row>
    <row r="7" spans="1:7" ht="15.75" outlineLevel="1">
      <c r="A7" s="6" t="s">
        <v>12</v>
      </c>
      <c r="B7" s="7" t="s">
        <v>13</v>
      </c>
      <c r="C7" s="8">
        <v>5106.5</v>
      </c>
      <c r="D7" s="8">
        <v>5306.5</v>
      </c>
      <c r="E7" s="88">
        <v>4037.7</v>
      </c>
      <c r="F7" s="10">
        <f t="shared" si="0"/>
        <v>0.7906981298345246</v>
      </c>
      <c r="G7" s="9">
        <f t="shared" si="1"/>
        <v>0.760897013097145</v>
      </c>
    </row>
    <row r="8" spans="1:7" ht="15.75" outlineLevel="1">
      <c r="A8" s="6" t="s">
        <v>14</v>
      </c>
      <c r="B8" s="7" t="s">
        <v>15</v>
      </c>
      <c r="C8" s="8">
        <v>34.4</v>
      </c>
      <c r="D8" s="8">
        <v>34.4</v>
      </c>
      <c r="E8" s="88">
        <v>23.9</v>
      </c>
      <c r="F8" s="10">
        <f t="shared" si="0"/>
        <v>0.6947674418604651</v>
      </c>
      <c r="G8" s="9">
        <f t="shared" si="1"/>
        <v>0.6947674418604651</v>
      </c>
    </row>
    <row r="9" spans="1:7" ht="15.75" outlineLevel="1">
      <c r="A9" s="6" t="s">
        <v>16</v>
      </c>
      <c r="B9" s="7" t="s">
        <v>17</v>
      </c>
      <c r="C9" s="8">
        <v>2837.4</v>
      </c>
      <c r="D9" s="8">
        <v>2857.4</v>
      </c>
      <c r="E9" s="88">
        <v>1023.2</v>
      </c>
      <c r="F9" s="10">
        <f t="shared" si="0"/>
        <v>0.36061182772961164</v>
      </c>
      <c r="G9" s="9">
        <f t="shared" si="1"/>
        <v>0.35808777210051096</v>
      </c>
    </row>
    <row r="10" spans="1:7" ht="15.75" outlineLevel="1">
      <c r="A10" s="6" t="s">
        <v>18</v>
      </c>
      <c r="B10" s="7" t="s">
        <v>19</v>
      </c>
      <c r="C10" s="8">
        <v>6208.2</v>
      </c>
      <c r="D10" s="8">
        <v>6693.2</v>
      </c>
      <c r="E10" s="88">
        <v>4769.6</v>
      </c>
      <c r="F10" s="10">
        <f t="shared" si="0"/>
        <v>0.768274217969782</v>
      </c>
      <c r="G10" s="9">
        <f t="shared" si="1"/>
        <v>0.7126038367298154</v>
      </c>
    </row>
    <row r="11" spans="1:7" ht="15.75" outlineLevel="1">
      <c r="A11" s="6" t="s">
        <v>21</v>
      </c>
      <c r="B11" s="7" t="s">
        <v>22</v>
      </c>
      <c r="C11" s="8">
        <v>708.3</v>
      </c>
      <c r="D11" s="8">
        <v>831.8</v>
      </c>
      <c r="E11" s="88">
        <v>565.6</v>
      </c>
      <c r="F11" s="10">
        <f t="shared" si="0"/>
        <v>0.7985316956092052</v>
      </c>
      <c r="G11" s="9">
        <f t="shared" si="1"/>
        <v>0.679971146910315</v>
      </c>
    </row>
    <row r="12" spans="1:7" ht="15.75" outlineLevel="1">
      <c r="A12" s="6" t="s">
        <v>23</v>
      </c>
      <c r="B12" s="7" t="s">
        <v>24</v>
      </c>
      <c r="C12" s="8"/>
      <c r="D12" s="8"/>
      <c r="E12" s="88">
        <v>0.1</v>
      </c>
      <c r="F12" s="10"/>
      <c r="G12" s="9"/>
    </row>
    <row r="13" spans="1:7" s="14" customFormat="1" ht="15.75" outlineLevel="1">
      <c r="A13" s="94" t="s">
        <v>25</v>
      </c>
      <c r="B13" s="94"/>
      <c r="C13" s="11">
        <f>SUM(C5:C12)</f>
        <v>118449.4</v>
      </c>
      <c r="D13" s="11">
        <f>SUM(D5:D12)</f>
        <v>119377.9</v>
      </c>
      <c r="E13" s="89">
        <f>SUM(E5:E12)</f>
        <v>75667.70000000001</v>
      </c>
      <c r="F13" s="13">
        <f>E13/C13</f>
        <v>0.6388187698713544</v>
      </c>
      <c r="G13" s="12">
        <f aca="true" t="shared" si="2" ref="G13:G18">E13/D13</f>
        <v>0.633850151493702</v>
      </c>
    </row>
    <row r="14" spans="1:7" ht="15.75" outlineLevel="1">
      <c r="A14" s="6" t="s">
        <v>26</v>
      </c>
      <c r="B14" s="15" t="s">
        <v>27</v>
      </c>
      <c r="C14" s="8">
        <v>11495.2</v>
      </c>
      <c r="D14" s="8">
        <v>11620.2</v>
      </c>
      <c r="E14" s="88">
        <v>3709.2</v>
      </c>
      <c r="F14" s="10">
        <f>E14/C14</f>
        <v>0.3226738116779177</v>
      </c>
      <c r="G14" s="9">
        <f t="shared" si="2"/>
        <v>0.3192027675943615</v>
      </c>
    </row>
    <row r="15" spans="1:7" ht="31.5" outlineLevel="1">
      <c r="A15" s="6" t="s">
        <v>28</v>
      </c>
      <c r="B15" s="7" t="s">
        <v>29</v>
      </c>
      <c r="C15" s="8">
        <v>1727.4</v>
      </c>
      <c r="D15" s="8">
        <v>1867.4</v>
      </c>
      <c r="E15" s="88">
        <v>1159.5</v>
      </c>
      <c r="F15" s="10">
        <f>E15/C15</f>
        <v>0.671240013893713</v>
      </c>
      <c r="G15" s="9">
        <f t="shared" si="2"/>
        <v>0.6209167826925136</v>
      </c>
    </row>
    <row r="16" spans="1:7" ht="31.5" outlineLevel="1">
      <c r="A16" s="6" t="s">
        <v>30</v>
      </c>
      <c r="B16" s="7" t="s">
        <v>31</v>
      </c>
      <c r="C16" s="8">
        <v>10</v>
      </c>
      <c r="D16" s="8">
        <v>31.8</v>
      </c>
      <c r="E16" s="88">
        <v>31.8</v>
      </c>
      <c r="F16" s="10" t="s">
        <v>20</v>
      </c>
      <c r="G16" s="9">
        <f t="shared" si="2"/>
        <v>1</v>
      </c>
    </row>
    <row r="17" spans="1:7" ht="31.5" outlineLevel="1">
      <c r="A17" s="6" t="s">
        <v>32</v>
      </c>
      <c r="B17" s="7" t="s">
        <v>33</v>
      </c>
      <c r="C17" s="8">
        <v>16</v>
      </c>
      <c r="D17" s="8">
        <v>16</v>
      </c>
      <c r="E17" s="88">
        <v>11.2</v>
      </c>
      <c r="F17" s="10">
        <f>E17/C17</f>
        <v>0.7</v>
      </c>
      <c r="G17" s="9">
        <f t="shared" si="2"/>
        <v>0.7</v>
      </c>
    </row>
    <row r="18" spans="1:7" ht="15.75" outlineLevel="1">
      <c r="A18" s="6" t="s">
        <v>34</v>
      </c>
      <c r="B18" s="7" t="s">
        <v>35</v>
      </c>
      <c r="C18" s="8">
        <v>1031.8</v>
      </c>
      <c r="D18" s="8">
        <v>1031.8</v>
      </c>
      <c r="E18" s="88">
        <v>719.2</v>
      </c>
      <c r="F18" s="10">
        <f>E18/C18</f>
        <v>0.6970343089746076</v>
      </c>
      <c r="G18" s="9">
        <f t="shared" si="2"/>
        <v>0.6970343089746076</v>
      </c>
    </row>
    <row r="19" spans="1:7" ht="31.5" outlineLevel="1">
      <c r="A19" s="6" t="s">
        <v>36</v>
      </c>
      <c r="B19" s="7" t="s">
        <v>107</v>
      </c>
      <c r="C19" s="8">
        <v>16.4</v>
      </c>
      <c r="D19" s="8">
        <v>694.3</v>
      </c>
      <c r="E19" s="88">
        <v>1524.8</v>
      </c>
      <c r="F19" s="10" t="s">
        <v>20</v>
      </c>
      <c r="G19" s="10" t="s">
        <v>20</v>
      </c>
    </row>
    <row r="20" spans="1:7" ht="30.75" customHeight="1" outlineLevel="1">
      <c r="A20" s="6" t="s">
        <v>38</v>
      </c>
      <c r="B20" s="7" t="s">
        <v>39</v>
      </c>
      <c r="C20" s="8">
        <v>100</v>
      </c>
      <c r="D20" s="8">
        <v>153.3</v>
      </c>
      <c r="E20" s="88">
        <v>360.3</v>
      </c>
      <c r="F20" s="10" t="s">
        <v>20</v>
      </c>
      <c r="G20" s="10" t="s">
        <v>20</v>
      </c>
    </row>
    <row r="21" spans="1:7" ht="15.75" outlineLevel="1">
      <c r="A21" s="6" t="s">
        <v>40</v>
      </c>
      <c r="B21" s="7" t="s">
        <v>41</v>
      </c>
      <c r="C21" s="8">
        <v>500</v>
      </c>
      <c r="D21" s="8">
        <v>785</v>
      </c>
      <c r="E21" s="88">
        <v>1547.8</v>
      </c>
      <c r="F21" s="10" t="s">
        <v>20</v>
      </c>
      <c r="G21" s="10">
        <f>E21/D21</f>
        <v>1.9717197452229298</v>
      </c>
    </row>
    <row r="22" spans="1:7" ht="15.75" outlineLevel="1">
      <c r="A22" s="6" t="s">
        <v>42</v>
      </c>
      <c r="B22" s="7" t="s">
        <v>43</v>
      </c>
      <c r="C22" s="8">
        <v>1185.1</v>
      </c>
      <c r="D22" s="8">
        <v>1185.1</v>
      </c>
      <c r="E22" s="88">
        <v>986</v>
      </c>
      <c r="F22" s="10">
        <f>E22/C22</f>
        <v>0.8319972998059236</v>
      </c>
      <c r="G22" s="9">
        <f>E22/D22</f>
        <v>0.8319972998059236</v>
      </c>
    </row>
    <row r="23" spans="1:7" ht="15.75" outlineLevel="1">
      <c r="A23" s="6" t="s">
        <v>44</v>
      </c>
      <c r="B23" s="7" t="s">
        <v>45</v>
      </c>
      <c r="C23" s="8"/>
      <c r="D23" s="8"/>
      <c r="E23" s="88">
        <v>4.2</v>
      </c>
      <c r="F23" s="10"/>
      <c r="G23" s="9"/>
    </row>
    <row r="24" spans="1:7" s="16" customFormat="1" ht="15.75" outlineLevel="1">
      <c r="A24" s="92" t="s">
        <v>46</v>
      </c>
      <c r="B24" s="92"/>
      <c r="C24" s="11">
        <f>SUM(C14:C23)</f>
        <v>16081.9</v>
      </c>
      <c r="D24" s="11">
        <f>SUM(D14:D23)</f>
        <v>17384.899999999998</v>
      </c>
      <c r="E24" s="89">
        <f>SUM(E14:E23)</f>
        <v>10054</v>
      </c>
      <c r="F24" s="12">
        <f aca="true" t="shared" si="3" ref="F24:F30">E24/C24</f>
        <v>0.6251748860520212</v>
      </c>
      <c r="G24" s="12">
        <f aca="true" t="shared" si="4" ref="G24:G33">E24/D24</f>
        <v>0.5783179655908289</v>
      </c>
    </row>
    <row r="25" spans="1:7" s="16" customFormat="1" ht="15.75">
      <c r="A25" s="93" t="s">
        <v>47</v>
      </c>
      <c r="B25" s="93"/>
      <c r="C25" s="11">
        <f>C13+C24</f>
        <v>134531.3</v>
      </c>
      <c r="D25" s="11">
        <f>D13+D24</f>
        <v>136762.8</v>
      </c>
      <c r="E25" s="89">
        <f>E13+E24</f>
        <v>85721.70000000001</v>
      </c>
      <c r="F25" s="12">
        <f t="shared" si="3"/>
        <v>0.6371877771195255</v>
      </c>
      <c r="G25" s="12">
        <f t="shared" si="4"/>
        <v>0.6267910572173137</v>
      </c>
    </row>
    <row r="26" spans="1:7" s="16" customFormat="1" ht="31.5" outlineLevel="1">
      <c r="A26" s="17" t="s">
        <v>48</v>
      </c>
      <c r="B26" s="18" t="s">
        <v>49</v>
      </c>
      <c r="C26" s="11">
        <f>C27+C32</f>
        <v>269687.9</v>
      </c>
      <c r="D26" s="11">
        <f>D27+D32</f>
        <v>356232.19999999995</v>
      </c>
      <c r="E26" s="11">
        <f>E27+E32</f>
        <v>258117.69999999998</v>
      </c>
      <c r="F26" s="13">
        <f t="shared" si="3"/>
        <v>0.9570978156602501</v>
      </c>
      <c r="G26" s="13">
        <f t="shared" si="4"/>
        <v>0.724577115712729</v>
      </c>
    </row>
    <row r="27" spans="1:7" s="16" customFormat="1" ht="75" customHeight="1" outlineLevel="1">
      <c r="A27" s="17" t="s">
        <v>50</v>
      </c>
      <c r="B27" s="18" t="s">
        <v>51</v>
      </c>
      <c r="C27" s="11">
        <f>C28+C29+C30+C31</f>
        <v>269687.9</v>
      </c>
      <c r="D27" s="11">
        <f>D28+D29+D30+D31</f>
        <v>356569.1</v>
      </c>
      <c r="E27" s="11">
        <f>E28+E29+E30+E31</f>
        <v>258454.59999999998</v>
      </c>
      <c r="F27" s="13">
        <f t="shared" si="3"/>
        <v>0.9583470374458771</v>
      </c>
      <c r="G27" s="13">
        <f t="shared" si="4"/>
        <v>0.724837345692602</v>
      </c>
    </row>
    <row r="28" spans="1:7" s="16" customFormat="1" ht="78" customHeight="1" outlineLevel="1">
      <c r="A28" s="17" t="s">
        <v>52</v>
      </c>
      <c r="B28" s="17" t="s">
        <v>53</v>
      </c>
      <c r="C28" s="11">
        <v>113314.1</v>
      </c>
      <c r="D28" s="11">
        <v>112843.1</v>
      </c>
      <c r="E28" s="11">
        <v>75467.4</v>
      </c>
      <c r="F28" s="13">
        <f t="shared" si="3"/>
        <v>0.6660018479606685</v>
      </c>
      <c r="G28" s="13">
        <f t="shared" si="4"/>
        <v>0.6687816977732798</v>
      </c>
    </row>
    <row r="29" spans="1:7" s="16" customFormat="1" ht="47.25" customHeight="1" outlineLevel="1">
      <c r="A29" s="17" t="s">
        <v>54</v>
      </c>
      <c r="B29" s="17" t="s">
        <v>55</v>
      </c>
      <c r="C29" s="19">
        <v>44929.3</v>
      </c>
      <c r="D29" s="19">
        <v>106329.7</v>
      </c>
      <c r="E29" s="19">
        <v>84119.5</v>
      </c>
      <c r="F29" s="13">
        <f t="shared" si="3"/>
        <v>1.8722637566131677</v>
      </c>
      <c r="G29" s="13">
        <f t="shared" si="4"/>
        <v>0.7911195084722331</v>
      </c>
    </row>
    <row r="30" spans="1:7" s="16" customFormat="1" ht="85.5" customHeight="1" outlineLevel="2">
      <c r="A30" s="17" t="s">
        <v>56</v>
      </c>
      <c r="B30" s="17" t="s">
        <v>57</v>
      </c>
      <c r="C30" s="19">
        <v>111330.4</v>
      </c>
      <c r="D30" s="19">
        <v>135066.3</v>
      </c>
      <c r="E30" s="19">
        <v>96537.7</v>
      </c>
      <c r="F30" s="13">
        <f t="shared" si="3"/>
        <v>0.8671279363049087</v>
      </c>
      <c r="G30" s="13">
        <f t="shared" si="4"/>
        <v>0.7147430558177725</v>
      </c>
    </row>
    <row r="31" spans="1:7" s="16" customFormat="1" ht="35.25" customHeight="1" outlineLevel="1">
      <c r="A31" s="17" t="s">
        <v>58</v>
      </c>
      <c r="B31" s="17" t="s">
        <v>59</v>
      </c>
      <c r="C31" s="19">
        <v>114.1</v>
      </c>
      <c r="D31" s="19">
        <v>2330</v>
      </c>
      <c r="E31" s="19">
        <v>2330</v>
      </c>
      <c r="F31" s="13" t="s">
        <v>20</v>
      </c>
      <c r="G31" s="13">
        <f t="shared" si="4"/>
        <v>1</v>
      </c>
    </row>
    <row r="32" spans="1:7" s="16" customFormat="1" ht="51" customHeight="1" outlineLevel="1">
      <c r="A32" s="17" t="s">
        <v>60</v>
      </c>
      <c r="B32" s="21" t="s">
        <v>61</v>
      </c>
      <c r="C32" s="19"/>
      <c r="D32" s="19">
        <v>-336.9</v>
      </c>
      <c r="E32" s="19">
        <v>-336.9</v>
      </c>
      <c r="F32" s="9"/>
      <c r="G32" s="10">
        <f t="shared" si="4"/>
        <v>1</v>
      </c>
    </row>
    <row r="33" spans="1:7" s="14" customFormat="1" ht="15.75" outlineLevel="1">
      <c r="A33" s="90" t="s">
        <v>62</v>
      </c>
      <c r="B33" s="90"/>
      <c r="C33" s="11">
        <f>C25+C26</f>
        <v>404219.2</v>
      </c>
      <c r="D33" s="11">
        <f>D25+D26</f>
        <v>492994.99999999994</v>
      </c>
      <c r="E33" s="11">
        <f>E25+E26</f>
        <v>343839.4</v>
      </c>
      <c r="F33" s="12">
        <f>E33/C33</f>
        <v>0.8506260959400247</v>
      </c>
      <c r="G33" s="12">
        <f t="shared" si="4"/>
        <v>0.6974500755585757</v>
      </c>
    </row>
  </sheetData>
  <sheetProtection/>
  <mergeCells count="7">
    <mergeCell ref="A33:B33"/>
    <mergeCell ref="A1:G1"/>
    <mergeCell ref="A2:G2"/>
    <mergeCell ref="A3:G3"/>
    <mergeCell ref="A24:B24"/>
    <mergeCell ref="A25:B25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25">
      <selection activeCell="D30" sqref="D30"/>
    </sheetView>
  </sheetViews>
  <sheetFormatPr defaultColWidth="9.00390625" defaultRowHeight="12.75" outlineLevelRow="2" outlineLevelCol="1"/>
  <cols>
    <col min="1" max="1" width="30.75390625" style="23" customWidth="1"/>
    <col min="2" max="2" width="43.625" style="23" customWidth="1"/>
    <col min="3" max="3" width="12.625" style="23" customWidth="1" outlineLevel="1"/>
    <col min="4" max="4" width="14.375" style="23" customWidth="1" outlineLevel="1"/>
    <col min="5" max="5" width="13.375" style="23" customWidth="1"/>
    <col min="6" max="6" width="13.75390625" style="23" customWidth="1"/>
    <col min="7" max="7" width="13.375" style="24" customWidth="1"/>
    <col min="8" max="16384" width="9.125" style="23" customWidth="1"/>
  </cols>
  <sheetData>
    <row r="1" spans="1:5" ht="17.25" customHeight="1">
      <c r="A1" s="91" t="s">
        <v>0</v>
      </c>
      <c r="B1" s="91"/>
      <c r="C1" s="91"/>
      <c r="D1" s="91"/>
      <c r="E1" s="91"/>
    </row>
    <row r="2" spans="1:5" ht="15.75">
      <c r="A2" s="91" t="s">
        <v>63</v>
      </c>
      <c r="B2" s="91"/>
      <c r="C2" s="91"/>
      <c r="D2" s="91"/>
      <c r="E2" s="91"/>
    </row>
    <row r="3" spans="1:5" ht="15.75">
      <c r="A3" s="91" t="s">
        <v>113</v>
      </c>
      <c r="B3" s="91"/>
      <c r="C3" s="91"/>
      <c r="D3" s="91"/>
      <c r="E3" s="91"/>
    </row>
    <row r="4" spans="1:7" ht="64.5" customHeight="1">
      <c r="A4" s="25" t="s">
        <v>2</v>
      </c>
      <c r="B4" s="26" t="s">
        <v>3</v>
      </c>
      <c r="C4" s="27" t="s">
        <v>64</v>
      </c>
      <c r="D4" s="86" t="s">
        <v>65</v>
      </c>
      <c r="E4" s="27" t="s">
        <v>114</v>
      </c>
      <c r="F4" s="27" t="s">
        <v>6</v>
      </c>
      <c r="G4" s="27" t="s">
        <v>66</v>
      </c>
    </row>
    <row r="5" spans="1:7" ht="15.75" outlineLevel="1">
      <c r="A5" s="6" t="s">
        <v>8</v>
      </c>
      <c r="B5" s="15" t="s">
        <v>9</v>
      </c>
      <c r="C5" s="8">
        <v>93136.8</v>
      </c>
      <c r="D5" s="8">
        <v>93136.8</v>
      </c>
      <c r="E5" s="8">
        <v>58724.5</v>
      </c>
      <c r="F5" s="10">
        <f>E5/C5</f>
        <v>0.6305187637969095</v>
      </c>
      <c r="G5" s="10">
        <f>E5/D5</f>
        <v>0.6305187637969095</v>
      </c>
    </row>
    <row r="6" spans="1:7" ht="15.75" outlineLevel="1">
      <c r="A6" s="6" t="s">
        <v>12</v>
      </c>
      <c r="B6" s="15" t="s">
        <v>13</v>
      </c>
      <c r="C6" s="8">
        <v>5106.5</v>
      </c>
      <c r="D6" s="8">
        <v>5306.5</v>
      </c>
      <c r="E6" s="8">
        <v>4037.7</v>
      </c>
      <c r="F6" s="10">
        <f>E6/C6</f>
        <v>0.7906981298345246</v>
      </c>
      <c r="G6" s="10">
        <f>E6/D6</f>
        <v>0.760897013097145</v>
      </c>
    </row>
    <row r="7" spans="1:7" ht="15.75" outlineLevel="1">
      <c r="A7" s="6" t="s">
        <v>10</v>
      </c>
      <c r="B7" s="7" t="s">
        <v>11</v>
      </c>
      <c r="C7" s="8">
        <v>72</v>
      </c>
      <c r="D7" s="8">
        <v>72</v>
      </c>
      <c r="E7" s="8"/>
      <c r="F7" s="10">
        <f>E7/C7</f>
        <v>0</v>
      </c>
      <c r="G7" s="10">
        <f>E7/D7</f>
        <v>0</v>
      </c>
    </row>
    <row r="8" spans="1:7" ht="15.75" outlineLevel="1">
      <c r="A8" s="6" t="s">
        <v>14</v>
      </c>
      <c r="B8" s="15" t="s">
        <v>15</v>
      </c>
      <c r="C8" s="8">
        <v>17.2</v>
      </c>
      <c r="D8" s="8">
        <v>17.2</v>
      </c>
      <c r="E8" s="8">
        <v>11.9</v>
      </c>
      <c r="F8" s="10">
        <f>E8/C8</f>
        <v>0.6918604651162791</v>
      </c>
      <c r="G8" s="10">
        <f>E8/D8</f>
        <v>0.6918604651162791</v>
      </c>
    </row>
    <row r="9" spans="1:7" ht="15.75" outlineLevel="1">
      <c r="A9" s="6" t="s">
        <v>21</v>
      </c>
      <c r="B9" s="15" t="s">
        <v>22</v>
      </c>
      <c r="C9" s="8">
        <v>708.3</v>
      </c>
      <c r="D9" s="8">
        <v>831.8</v>
      </c>
      <c r="E9" s="8">
        <v>565.6</v>
      </c>
      <c r="F9" s="10">
        <f>E9/C9</f>
        <v>0.7985316956092052</v>
      </c>
      <c r="G9" s="10">
        <f>E9/D9</f>
        <v>0.679971146910315</v>
      </c>
    </row>
    <row r="10" spans="1:7" ht="15.75" outlineLevel="1">
      <c r="A10" s="6" t="s">
        <v>23</v>
      </c>
      <c r="B10" s="15" t="s">
        <v>24</v>
      </c>
      <c r="C10" s="8"/>
      <c r="D10" s="8"/>
      <c r="E10" s="8"/>
      <c r="F10" s="10"/>
      <c r="G10" s="10"/>
    </row>
    <row r="11" spans="1:7" s="31" customFormat="1" ht="15.75" outlineLevel="1">
      <c r="A11" s="94" t="s">
        <v>25</v>
      </c>
      <c r="B11" s="94"/>
      <c r="C11" s="11">
        <f>SUM(C5:C10)</f>
        <v>99040.8</v>
      </c>
      <c r="D11" s="11">
        <f>SUM(D5:D10)</f>
        <v>99364.3</v>
      </c>
      <c r="E11" s="11">
        <f>SUM(E5:E10)</f>
        <v>63339.7</v>
      </c>
      <c r="F11" s="13">
        <f>E11/C11</f>
        <v>0.639531385045355</v>
      </c>
      <c r="G11" s="13">
        <f aca="true" t="shared" si="0" ref="G11:G16">E11/D11</f>
        <v>0.6374492649774617</v>
      </c>
    </row>
    <row r="12" spans="1:7" ht="15.75" outlineLevel="1">
      <c r="A12" s="6" t="s">
        <v>67</v>
      </c>
      <c r="B12" s="15" t="s">
        <v>27</v>
      </c>
      <c r="C12" s="8">
        <v>5747.6</v>
      </c>
      <c r="D12" s="8">
        <v>5747.6</v>
      </c>
      <c r="E12" s="8">
        <v>1854.6</v>
      </c>
      <c r="F12" s="10">
        <f>E12/C12</f>
        <v>0.3226738116779177</v>
      </c>
      <c r="G12" s="10">
        <f t="shared" si="0"/>
        <v>0.3226738116779177</v>
      </c>
    </row>
    <row r="13" spans="1:7" ht="15.75" outlineLevel="1">
      <c r="A13" s="6" t="s">
        <v>28</v>
      </c>
      <c r="B13" s="15" t="s">
        <v>29</v>
      </c>
      <c r="C13" s="8">
        <v>1727.4</v>
      </c>
      <c r="D13" s="8">
        <v>1867.4</v>
      </c>
      <c r="E13" s="8">
        <v>1159.5</v>
      </c>
      <c r="F13" s="10">
        <f>E13/C13</f>
        <v>0.671240013893713</v>
      </c>
      <c r="G13" s="10">
        <f t="shared" si="0"/>
        <v>0.6209167826925136</v>
      </c>
    </row>
    <row r="14" spans="1:7" ht="31.5" outlineLevel="1">
      <c r="A14" s="6" t="s">
        <v>68</v>
      </c>
      <c r="B14" s="7" t="s">
        <v>31</v>
      </c>
      <c r="C14" s="8">
        <v>10</v>
      </c>
      <c r="D14" s="8">
        <v>31.8</v>
      </c>
      <c r="E14" s="8">
        <v>31.8</v>
      </c>
      <c r="F14" s="10" t="s">
        <v>20</v>
      </c>
      <c r="G14" s="10">
        <f t="shared" si="0"/>
        <v>1</v>
      </c>
    </row>
    <row r="15" spans="1:7" ht="15.75" outlineLevel="1">
      <c r="A15" s="6" t="s">
        <v>32</v>
      </c>
      <c r="B15" s="15" t="s">
        <v>33</v>
      </c>
      <c r="C15" s="8">
        <v>16</v>
      </c>
      <c r="D15" s="8">
        <v>16</v>
      </c>
      <c r="E15" s="8">
        <v>11.2</v>
      </c>
      <c r="F15" s="10">
        <f>E15/C15</f>
        <v>0.7</v>
      </c>
      <c r="G15" s="10">
        <f t="shared" si="0"/>
        <v>0.7</v>
      </c>
    </row>
    <row r="16" spans="1:7" ht="15.75" outlineLevel="1">
      <c r="A16" s="6" t="s">
        <v>34</v>
      </c>
      <c r="B16" s="15" t="s">
        <v>35</v>
      </c>
      <c r="C16" s="8">
        <v>1031.8</v>
      </c>
      <c r="D16" s="8">
        <v>1031.8</v>
      </c>
      <c r="E16" s="8">
        <v>719.2</v>
      </c>
      <c r="F16" s="10">
        <f>E16/C16</f>
        <v>0.6970343089746076</v>
      </c>
      <c r="G16" s="10">
        <f t="shared" si="0"/>
        <v>0.6970343089746076</v>
      </c>
    </row>
    <row r="17" spans="1:7" ht="15.75" outlineLevel="1">
      <c r="A17" s="6" t="s">
        <v>36</v>
      </c>
      <c r="B17" s="15" t="s">
        <v>37</v>
      </c>
      <c r="C17" s="8">
        <v>16.4</v>
      </c>
      <c r="D17" s="8">
        <v>694.3</v>
      </c>
      <c r="E17" s="8">
        <v>1465.5</v>
      </c>
      <c r="F17" s="10" t="s">
        <v>20</v>
      </c>
      <c r="G17" s="10" t="s">
        <v>20</v>
      </c>
    </row>
    <row r="18" spans="1:7" ht="15.75" outlineLevel="1">
      <c r="A18" s="6" t="s">
        <v>40</v>
      </c>
      <c r="B18" s="15" t="s">
        <v>41</v>
      </c>
      <c r="C18" s="8">
        <v>250</v>
      </c>
      <c r="D18" s="8">
        <v>420</v>
      </c>
      <c r="E18" s="8">
        <v>773.9</v>
      </c>
      <c r="F18" s="10" t="s">
        <v>20</v>
      </c>
      <c r="G18" s="10">
        <f>E18/D18</f>
        <v>1.8426190476190476</v>
      </c>
    </row>
    <row r="19" spans="1:7" ht="15.75" outlineLevel="1">
      <c r="A19" s="6" t="s">
        <v>38</v>
      </c>
      <c r="B19" s="15" t="s">
        <v>69</v>
      </c>
      <c r="C19" s="8">
        <v>100</v>
      </c>
      <c r="D19" s="8">
        <v>153.3</v>
      </c>
      <c r="E19" s="8">
        <v>360.3</v>
      </c>
      <c r="F19" s="10" t="s">
        <v>20</v>
      </c>
      <c r="G19" s="10" t="s">
        <v>20</v>
      </c>
    </row>
    <row r="20" spans="1:7" ht="15.75" outlineLevel="1">
      <c r="A20" s="6" t="s">
        <v>42</v>
      </c>
      <c r="B20" s="15" t="s">
        <v>43</v>
      </c>
      <c r="C20" s="8">
        <v>1185.1</v>
      </c>
      <c r="D20" s="8">
        <v>1185.1</v>
      </c>
      <c r="E20" s="8">
        <v>986</v>
      </c>
      <c r="F20" s="10">
        <f>E20/C20</f>
        <v>0.8319972998059236</v>
      </c>
      <c r="G20" s="10">
        <f>E20/D20</f>
        <v>0.8319972998059236</v>
      </c>
    </row>
    <row r="21" spans="1:7" ht="15.75" outlineLevel="1">
      <c r="A21" s="6" t="s">
        <v>44</v>
      </c>
      <c r="B21" s="15" t="s">
        <v>45</v>
      </c>
      <c r="C21" s="8"/>
      <c r="D21" s="8"/>
      <c r="E21" s="8">
        <v>4.2</v>
      </c>
      <c r="F21" s="10"/>
      <c r="G21" s="10"/>
    </row>
    <row r="22" spans="1:7" s="32" customFormat="1" ht="15.75" outlineLevel="1">
      <c r="A22" s="92" t="s">
        <v>46</v>
      </c>
      <c r="B22" s="92"/>
      <c r="C22" s="11">
        <f>SUM(C12:C21)</f>
        <v>10084.3</v>
      </c>
      <c r="D22" s="11">
        <f>SUM(D12:D21)</f>
        <v>11147.3</v>
      </c>
      <c r="E22" s="11">
        <f>SUM(E12:E21)</f>
        <v>7366.2</v>
      </c>
      <c r="F22" s="13">
        <f aca="true" t="shared" si="1" ref="F22:F28">E22/C22</f>
        <v>0.7304622036234543</v>
      </c>
      <c r="G22" s="13">
        <f aca="true" t="shared" si="2" ref="G22:G29">E22/D22</f>
        <v>0.6608057556538355</v>
      </c>
    </row>
    <row r="23" spans="1:7" s="32" customFormat="1" ht="24.75" customHeight="1">
      <c r="A23" s="93" t="s">
        <v>47</v>
      </c>
      <c r="B23" s="93"/>
      <c r="C23" s="11">
        <f>C11+C22</f>
        <v>109125.1</v>
      </c>
      <c r="D23" s="11">
        <f>D11+D22</f>
        <v>110511.6</v>
      </c>
      <c r="E23" s="11">
        <f>E11+E22</f>
        <v>70705.9</v>
      </c>
      <c r="F23" s="13">
        <f t="shared" si="1"/>
        <v>0.647934343244588</v>
      </c>
      <c r="G23" s="13">
        <f t="shared" si="2"/>
        <v>0.6398052331157995</v>
      </c>
    </row>
    <row r="24" spans="1:7" s="16" customFormat="1" ht="15.75" outlineLevel="1">
      <c r="A24" s="17" t="s">
        <v>48</v>
      </c>
      <c r="B24" s="18" t="s">
        <v>49</v>
      </c>
      <c r="C24" s="11">
        <f>C25+C30+C31</f>
        <v>270227.9</v>
      </c>
      <c r="D24" s="11">
        <f>D25+D30+D31</f>
        <v>359400.39999999997</v>
      </c>
      <c r="E24" s="11">
        <f>E25+E30+E31</f>
        <v>260980.9</v>
      </c>
      <c r="F24" s="13">
        <f t="shared" si="1"/>
        <v>0.9657807354458957</v>
      </c>
      <c r="G24" s="13">
        <f t="shared" si="2"/>
        <v>0.7261563982677817</v>
      </c>
    </row>
    <row r="25" spans="1:7" s="16" customFormat="1" ht="75" customHeight="1" outlineLevel="1">
      <c r="A25" s="17" t="s">
        <v>50</v>
      </c>
      <c r="B25" s="18" t="s">
        <v>51</v>
      </c>
      <c r="C25" s="11">
        <f>C26+C27+C28+C29</f>
        <v>270227.9</v>
      </c>
      <c r="D25" s="11">
        <f>D26+D27+D28+D29</f>
        <v>359737.3</v>
      </c>
      <c r="E25" s="11">
        <f>E26+E27+E28+E29</f>
        <v>261317.8</v>
      </c>
      <c r="F25" s="13">
        <f t="shared" si="1"/>
        <v>0.9670274608950444</v>
      </c>
      <c r="G25" s="13">
        <f t="shared" si="2"/>
        <v>0.7264128573823175</v>
      </c>
    </row>
    <row r="26" spans="1:7" s="16" customFormat="1" ht="78" customHeight="1" outlineLevel="1">
      <c r="A26" s="17" t="s">
        <v>52</v>
      </c>
      <c r="B26" s="17" t="s">
        <v>53</v>
      </c>
      <c r="C26" s="11">
        <v>113314.1</v>
      </c>
      <c r="D26" s="11">
        <v>112843.1</v>
      </c>
      <c r="E26" s="11">
        <v>75467.4</v>
      </c>
      <c r="F26" s="13">
        <f t="shared" si="1"/>
        <v>0.6660018479606685</v>
      </c>
      <c r="G26" s="13">
        <f t="shared" si="2"/>
        <v>0.6687816977732798</v>
      </c>
    </row>
    <row r="27" spans="1:7" s="16" customFormat="1" ht="47.25" customHeight="1" outlineLevel="1">
      <c r="A27" s="17" t="s">
        <v>54</v>
      </c>
      <c r="B27" s="17" t="s">
        <v>55</v>
      </c>
      <c r="C27" s="19">
        <v>44929.3</v>
      </c>
      <c r="D27" s="19">
        <v>106329.7</v>
      </c>
      <c r="E27" s="19">
        <v>84119.5</v>
      </c>
      <c r="F27" s="13">
        <f t="shared" si="1"/>
        <v>1.8722637566131677</v>
      </c>
      <c r="G27" s="13">
        <f t="shared" si="2"/>
        <v>0.7911195084722331</v>
      </c>
    </row>
    <row r="28" spans="1:7" s="16" customFormat="1" ht="85.5" customHeight="1" outlineLevel="2">
      <c r="A28" s="17" t="s">
        <v>56</v>
      </c>
      <c r="B28" s="17" t="s">
        <v>57</v>
      </c>
      <c r="C28" s="19">
        <v>111330.4</v>
      </c>
      <c r="D28" s="19">
        <v>135066.3</v>
      </c>
      <c r="E28" s="19">
        <v>96537.7</v>
      </c>
      <c r="F28" s="13">
        <f t="shared" si="1"/>
        <v>0.8671279363049087</v>
      </c>
      <c r="G28" s="13">
        <f t="shared" si="2"/>
        <v>0.7147430558177725</v>
      </c>
    </row>
    <row r="29" spans="1:7" s="16" customFormat="1" ht="35.25" customHeight="1" outlineLevel="1">
      <c r="A29" s="17" t="s">
        <v>58</v>
      </c>
      <c r="B29" s="17" t="s">
        <v>59</v>
      </c>
      <c r="C29" s="19">
        <v>654.1</v>
      </c>
      <c r="D29" s="19">
        <v>5498.2</v>
      </c>
      <c r="E29" s="19">
        <v>5193.2</v>
      </c>
      <c r="F29" s="13" t="s">
        <v>20</v>
      </c>
      <c r="G29" s="13">
        <f t="shared" si="2"/>
        <v>0.9445272998435852</v>
      </c>
    </row>
    <row r="30" spans="1:7" s="1" customFormat="1" ht="63" customHeight="1" outlineLevel="1">
      <c r="A30" s="17" t="s">
        <v>70</v>
      </c>
      <c r="B30" s="21" t="s">
        <v>61</v>
      </c>
      <c r="C30" s="20"/>
      <c r="D30" s="20"/>
      <c r="E30" s="22"/>
      <c r="F30" s="9"/>
      <c r="G30" s="10"/>
    </row>
    <row r="31" spans="1:7" s="16" customFormat="1" ht="51" customHeight="1" outlineLevel="1">
      <c r="A31" s="17" t="s">
        <v>60</v>
      </c>
      <c r="B31" s="21" t="s">
        <v>61</v>
      </c>
      <c r="C31" s="19"/>
      <c r="D31" s="19">
        <v>-336.9</v>
      </c>
      <c r="E31" s="19">
        <v>-336.9</v>
      </c>
      <c r="F31" s="9"/>
      <c r="G31" s="13">
        <f>E31/D31</f>
        <v>1</v>
      </c>
    </row>
    <row r="32" spans="1:7" s="14" customFormat="1" ht="20.25" customHeight="1" outlineLevel="1">
      <c r="A32" s="95" t="s">
        <v>71</v>
      </c>
      <c r="B32" s="96"/>
      <c r="C32" s="22">
        <f>C23+C24</f>
        <v>379353</v>
      </c>
      <c r="D32" s="22">
        <f>D23+D24</f>
        <v>469912</v>
      </c>
      <c r="E32" s="22">
        <f>E23+E24</f>
        <v>331686.8</v>
      </c>
      <c r="F32" s="13">
        <f>E32/C32</f>
        <v>0.8743486936968997</v>
      </c>
      <c r="G32" s="13">
        <f>E32/D32</f>
        <v>0.705848754660447</v>
      </c>
    </row>
  </sheetData>
  <sheetProtection/>
  <mergeCells count="7">
    <mergeCell ref="A32:B32"/>
    <mergeCell ref="A1:E1"/>
    <mergeCell ref="A2:E2"/>
    <mergeCell ref="A3:E3"/>
    <mergeCell ref="A22:B22"/>
    <mergeCell ref="A23:B23"/>
    <mergeCell ref="A11:B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2"/>
  <sheetViews>
    <sheetView tabSelected="1" zoomScalePageLayoutView="0" workbookViewId="0" topLeftCell="A124">
      <selection activeCell="E143" sqref="E143"/>
    </sheetView>
  </sheetViews>
  <sheetFormatPr defaultColWidth="9.00390625" defaultRowHeight="12.75" outlineLevelCol="1"/>
  <cols>
    <col min="1" max="1" width="25.125" style="67" customWidth="1"/>
    <col min="2" max="2" width="31.00390625" style="67" customWidth="1"/>
    <col min="3" max="4" width="14.875" style="67" customWidth="1"/>
    <col min="5" max="5" width="13.00390625" style="67" customWidth="1"/>
    <col min="6" max="6" width="14.375" style="67" customWidth="1" outlineLevel="1"/>
    <col min="7" max="8" width="13.125" style="67" hidden="1" customWidth="1"/>
    <col min="9" max="9" width="13.125" style="67" customWidth="1"/>
    <col min="10" max="16384" width="9.125" style="67" customWidth="1"/>
  </cols>
  <sheetData>
    <row r="1" spans="1:6" ht="18">
      <c r="A1" s="101" t="s">
        <v>72</v>
      </c>
      <c r="B1" s="101"/>
      <c r="C1" s="101"/>
      <c r="D1" s="101"/>
      <c r="E1" s="101"/>
      <c r="F1" s="34"/>
    </row>
    <row r="2" spans="1:6" ht="18">
      <c r="A2" s="102" t="s">
        <v>111</v>
      </c>
      <c r="B2" s="102"/>
      <c r="C2" s="102"/>
      <c r="D2" s="102"/>
      <c r="E2" s="102"/>
      <c r="F2" s="35"/>
    </row>
    <row r="3" spans="1:9" ht="13.5" customHeight="1">
      <c r="A3" s="103" t="s">
        <v>2</v>
      </c>
      <c r="B3" s="103" t="s">
        <v>3</v>
      </c>
      <c r="C3" s="97" t="s">
        <v>73</v>
      </c>
      <c r="D3" s="99" t="s">
        <v>74</v>
      </c>
      <c r="E3" s="68" t="s">
        <v>75</v>
      </c>
      <c r="F3" s="69" t="s">
        <v>76</v>
      </c>
      <c r="G3" s="69" t="s">
        <v>76</v>
      </c>
      <c r="H3" s="69" t="s">
        <v>76</v>
      </c>
      <c r="I3" s="69" t="s">
        <v>76</v>
      </c>
    </row>
    <row r="4" spans="1:9" ht="36" customHeight="1">
      <c r="A4" s="104"/>
      <c r="B4" s="104"/>
      <c r="C4" s="98"/>
      <c r="D4" s="100"/>
      <c r="E4" s="82" t="s">
        <v>112</v>
      </c>
      <c r="F4" s="71" t="s">
        <v>77</v>
      </c>
      <c r="G4" s="72" t="s">
        <v>78</v>
      </c>
      <c r="H4" s="72" t="s">
        <v>79</v>
      </c>
      <c r="I4" s="71" t="s">
        <v>80</v>
      </c>
    </row>
    <row r="5" spans="1:9" ht="12.75">
      <c r="A5" s="36" t="s">
        <v>8</v>
      </c>
      <c r="B5" s="37" t="s">
        <v>9</v>
      </c>
      <c r="C5" s="38">
        <f>C6+C7+C8+C9+C10+C11+C12+C13+C14</f>
        <v>10345.8</v>
      </c>
      <c r="D5" s="38">
        <f>D6+D7+D8+D9+D10+D11+D12+D13+D14</f>
        <v>10445.8</v>
      </c>
      <c r="E5" s="38">
        <f>E6+E7+E8+E9+E10+E11+E12+E13+E14</f>
        <v>6523.1</v>
      </c>
      <c r="F5" s="39">
        <f aca="true" t="shared" si="0" ref="F5:F15">E5/C5</f>
        <v>0.6305070656691605</v>
      </c>
      <c r="G5" s="40" t="e">
        <f>E5/#REF!</f>
        <v>#REF!</v>
      </c>
      <c r="H5" s="40" t="e">
        <f>E5/#REF!</f>
        <v>#REF!</v>
      </c>
      <c r="I5" s="30">
        <f aca="true" t="shared" si="1" ref="I5:I15">E5/D5</f>
        <v>0.6244710792854545</v>
      </c>
    </row>
    <row r="6" spans="1:9" ht="12.75">
      <c r="A6" s="73" t="s">
        <v>81</v>
      </c>
      <c r="B6" s="70"/>
      <c r="C6" s="74">
        <v>316.4</v>
      </c>
      <c r="D6" s="74">
        <v>316.4</v>
      </c>
      <c r="E6" s="75">
        <v>231.6</v>
      </c>
      <c r="F6" s="83">
        <f t="shared" si="0"/>
        <v>0.7319848293299621</v>
      </c>
      <c r="G6" s="84" t="e">
        <f>E6/#REF!</f>
        <v>#REF!</v>
      </c>
      <c r="H6" s="84" t="e">
        <f>E6/#REF!</f>
        <v>#REF!</v>
      </c>
      <c r="I6" s="84">
        <f t="shared" si="1"/>
        <v>0.7319848293299621</v>
      </c>
    </row>
    <row r="7" spans="1:9" ht="12.75">
      <c r="A7" s="73" t="s">
        <v>82</v>
      </c>
      <c r="B7" s="70"/>
      <c r="C7" s="74">
        <v>127.8</v>
      </c>
      <c r="D7" s="74">
        <v>127.8</v>
      </c>
      <c r="E7" s="75">
        <v>91.9</v>
      </c>
      <c r="F7" s="83">
        <f t="shared" si="0"/>
        <v>0.7190923317683882</v>
      </c>
      <c r="G7" s="84" t="e">
        <f>E7/#REF!</f>
        <v>#REF!</v>
      </c>
      <c r="H7" s="84" t="e">
        <f>E7/#REF!</f>
        <v>#REF!</v>
      </c>
      <c r="I7" s="84">
        <f t="shared" si="1"/>
        <v>0.7190923317683882</v>
      </c>
    </row>
    <row r="8" spans="1:9" ht="12.75">
      <c r="A8" s="73" t="s">
        <v>83</v>
      </c>
      <c r="B8" s="70"/>
      <c r="C8" s="70">
        <v>302.4</v>
      </c>
      <c r="D8" s="70">
        <v>302.4</v>
      </c>
      <c r="E8" s="74">
        <v>177.5</v>
      </c>
      <c r="F8" s="83">
        <f t="shared" si="0"/>
        <v>0.5869708994708995</v>
      </c>
      <c r="G8" s="84" t="e">
        <f>E8/#REF!</f>
        <v>#REF!</v>
      </c>
      <c r="H8" s="84" t="e">
        <f>E8/#REF!</f>
        <v>#REF!</v>
      </c>
      <c r="I8" s="84">
        <f t="shared" si="1"/>
        <v>0.5869708994708995</v>
      </c>
    </row>
    <row r="9" spans="1:9" ht="12.75">
      <c r="A9" s="73" t="s">
        <v>84</v>
      </c>
      <c r="B9" s="70"/>
      <c r="C9" s="70">
        <v>297.5</v>
      </c>
      <c r="D9" s="70">
        <v>297.5</v>
      </c>
      <c r="E9" s="75">
        <v>202.8</v>
      </c>
      <c r="F9" s="83">
        <f t="shared" si="0"/>
        <v>0.6816806722689076</v>
      </c>
      <c r="G9" s="84" t="e">
        <f>E9/#REF!</f>
        <v>#REF!</v>
      </c>
      <c r="H9" s="84" t="e">
        <f>E9/#REF!</f>
        <v>#REF!</v>
      </c>
      <c r="I9" s="84">
        <f t="shared" si="1"/>
        <v>0.6816806722689076</v>
      </c>
    </row>
    <row r="10" spans="1:9" ht="12.75">
      <c r="A10" s="73" t="s">
        <v>85</v>
      </c>
      <c r="B10" s="70"/>
      <c r="C10" s="70">
        <v>99.5</v>
      </c>
      <c r="D10" s="70">
        <v>99.5</v>
      </c>
      <c r="E10" s="75">
        <v>48.5</v>
      </c>
      <c r="F10" s="83">
        <f t="shared" si="0"/>
        <v>0.48743718592964824</v>
      </c>
      <c r="G10" s="84" t="e">
        <f>E10/#REF!</f>
        <v>#REF!</v>
      </c>
      <c r="H10" s="84" t="e">
        <f>E10/#REF!</f>
        <v>#REF!</v>
      </c>
      <c r="I10" s="84">
        <f t="shared" si="1"/>
        <v>0.48743718592964824</v>
      </c>
    </row>
    <row r="11" spans="1:9" ht="12.75">
      <c r="A11" s="73" t="s">
        <v>86</v>
      </c>
      <c r="B11" s="70"/>
      <c r="C11" s="70">
        <v>829.1</v>
      </c>
      <c r="D11" s="70">
        <v>879.1</v>
      </c>
      <c r="E11" s="75">
        <v>622</v>
      </c>
      <c r="F11" s="83">
        <f t="shared" si="0"/>
        <v>0.7502110722470148</v>
      </c>
      <c r="G11" s="84" t="e">
        <f>E11/#REF!</f>
        <v>#REF!</v>
      </c>
      <c r="H11" s="84" t="e">
        <f>E11/#REF!</f>
        <v>#REF!</v>
      </c>
      <c r="I11" s="84">
        <f t="shared" si="1"/>
        <v>0.7075418041178477</v>
      </c>
    </row>
    <row r="12" spans="1:9" ht="12.75">
      <c r="A12" s="73" t="s">
        <v>87</v>
      </c>
      <c r="B12" s="70"/>
      <c r="C12" s="70">
        <v>127.9</v>
      </c>
      <c r="D12" s="70">
        <v>127.9</v>
      </c>
      <c r="E12" s="75">
        <v>79.9</v>
      </c>
      <c r="F12" s="83">
        <f t="shared" si="0"/>
        <v>0.6247068021892104</v>
      </c>
      <c r="G12" s="84" t="e">
        <f>E12/#REF!</f>
        <v>#REF!</v>
      </c>
      <c r="H12" s="84" t="e">
        <f>E12/#REF!</f>
        <v>#REF!</v>
      </c>
      <c r="I12" s="84">
        <f t="shared" si="1"/>
        <v>0.6247068021892104</v>
      </c>
    </row>
    <row r="13" spans="1:9" ht="12.75">
      <c r="A13" s="73" t="s">
        <v>88</v>
      </c>
      <c r="B13" s="70"/>
      <c r="C13" s="70">
        <v>185.3</v>
      </c>
      <c r="D13" s="70">
        <v>185.3</v>
      </c>
      <c r="E13" s="75">
        <v>116.7</v>
      </c>
      <c r="F13" s="83">
        <f t="shared" si="0"/>
        <v>0.6297895304910955</v>
      </c>
      <c r="G13" s="84" t="e">
        <f>E13/#REF!</f>
        <v>#REF!</v>
      </c>
      <c r="H13" s="84" t="e">
        <f>E13/#REF!</f>
        <v>#REF!</v>
      </c>
      <c r="I13" s="84">
        <f t="shared" si="1"/>
        <v>0.6297895304910955</v>
      </c>
    </row>
    <row r="14" spans="1:9" ht="12.75">
      <c r="A14" s="73" t="s">
        <v>89</v>
      </c>
      <c r="B14" s="70"/>
      <c r="C14" s="74">
        <v>8059.9</v>
      </c>
      <c r="D14" s="74">
        <v>8109.9</v>
      </c>
      <c r="E14" s="75">
        <v>4952.2</v>
      </c>
      <c r="F14" s="83">
        <f t="shared" si="0"/>
        <v>0.6144244965818435</v>
      </c>
      <c r="G14" s="84" t="e">
        <f>E14/#REF!</f>
        <v>#REF!</v>
      </c>
      <c r="H14" s="84" t="e">
        <f>E14/#REF!</f>
        <v>#REF!</v>
      </c>
      <c r="I14" s="84">
        <f t="shared" si="1"/>
        <v>0.6106363826927582</v>
      </c>
    </row>
    <row r="15" spans="1:9" ht="12.75">
      <c r="A15" s="41" t="s">
        <v>14</v>
      </c>
      <c r="B15" s="37" t="s">
        <v>15</v>
      </c>
      <c r="C15" s="38">
        <f>C16+C17+C18+C19+C20+C21+C22+C23+C24</f>
        <v>17.2</v>
      </c>
      <c r="D15" s="38">
        <f>D16+D17+D18+D19+D20+D21+D22+D23+D24</f>
        <v>17.2</v>
      </c>
      <c r="E15" s="38">
        <f>E16+E17+E18+E19+E20+E21+E22+E23+E24</f>
        <v>12</v>
      </c>
      <c r="F15" s="39">
        <f t="shared" si="0"/>
        <v>0.6976744186046512</v>
      </c>
      <c r="G15" s="39" t="e">
        <f>E15/#REF!</f>
        <v>#REF!</v>
      </c>
      <c r="H15" s="39" t="e">
        <f>E15/#REF!</f>
        <v>#REF!</v>
      </c>
      <c r="I15" s="40">
        <f t="shared" si="1"/>
        <v>0.6976744186046512</v>
      </c>
    </row>
    <row r="16" spans="1:9" ht="12.75">
      <c r="A16" s="73" t="s">
        <v>81</v>
      </c>
      <c r="B16" s="70"/>
      <c r="C16" s="70"/>
      <c r="D16" s="70"/>
      <c r="E16" s="75"/>
      <c r="F16" s="83"/>
      <c r="G16" s="40"/>
      <c r="H16" s="40"/>
      <c r="I16" s="40"/>
    </row>
    <row r="17" spans="1:9" ht="12.75">
      <c r="A17" s="73" t="s">
        <v>82</v>
      </c>
      <c r="B17" s="70"/>
      <c r="C17" s="70"/>
      <c r="D17" s="70"/>
      <c r="E17" s="75">
        <v>1.7</v>
      </c>
      <c r="F17" s="83"/>
      <c r="G17" s="40"/>
      <c r="H17" s="40"/>
      <c r="I17" s="40"/>
    </row>
    <row r="18" spans="1:9" ht="12.75">
      <c r="A18" s="73" t="s">
        <v>83</v>
      </c>
      <c r="B18" s="70"/>
      <c r="C18" s="70"/>
      <c r="D18" s="70"/>
      <c r="E18" s="75">
        <v>0.5</v>
      </c>
      <c r="F18" s="83"/>
      <c r="G18" s="40"/>
      <c r="H18" s="40"/>
      <c r="I18" s="40"/>
    </row>
    <row r="19" spans="1:9" ht="12.75">
      <c r="A19" s="73" t="s">
        <v>84</v>
      </c>
      <c r="B19" s="70"/>
      <c r="C19" s="70"/>
      <c r="D19" s="70"/>
      <c r="E19" s="75"/>
      <c r="F19" s="83"/>
      <c r="G19" s="84"/>
      <c r="H19" s="84"/>
      <c r="I19" s="40"/>
    </row>
    <row r="20" spans="1:9" ht="12.75">
      <c r="A20" s="73" t="s">
        <v>85</v>
      </c>
      <c r="B20" s="70"/>
      <c r="C20" s="70"/>
      <c r="D20" s="70"/>
      <c r="E20" s="75"/>
      <c r="F20" s="83"/>
      <c r="G20" s="84"/>
      <c r="H20" s="84"/>
      <c r="I20" s="40"/>
    </row>
    <row r="21" spans="1:9" ht="12.75">
      <c r="A21" s="73" t="s">
        <v>86</v>
      </c>
      <c r="B21" s="70"/>
      <c r="C21" s="70"/>
      <c r="D21" s="70"/>
      <c r="E21" s="75"/>
      <c r="F21" s="83"/>
      <c r="G21" s="84"/>
      <c r="H21" s="84"/>
      <c r="I21" s="40"/>
    </row>
    <row r="22" spans="1:9" ht="12.75">
      <c r="A22" s="73" t="s">
        <v>87</v>
      </c>
      <c r="B22" s="70"/>
      <c r="C22" s="70"/>
      <c r="D22" s="70"/>
      <c r="E22" s="75"/>
      <c r="F22" s="83"/>
      <c r="G22" s="84"/>
      <c r="H22" s="84"/>
      <c r="I22" s="40"/>
    </row>
    <row r="23" spans="1:9" ht="12.75">
      <c r="A23" s="73" t="s">
        <v>88</v>
      </c>
      <c r="B23" s="70"/>
      <c r="C23" s="70">
        <v>17.2</v>
      </c>
      <c r="D23" s="70">
        <v>17.2</v>
      </c>
      <c r="E23" s="75">
        <v>9.5</v>
      </c>
      <c r="F23" s="83">
        <f>E23/C23</f>
        <v>0.5523255813953488</v>
      </c>
      <c r="G23" s="84" t="e">
        <f>E23/#REF!</f>
        <v>#REF!</v>
      </c>
      <c r="H23" s="84" t="e">
        <f>E23/#REF!</f>
        <v>#REF!</v>
      </c>
      <c r="I23" s="84">
        <f>E23/D23</f>
        <v>0.5523255813953488</v>
      </c>
    </row>
    <row r="24" spans="1:9" ht="12.75">
      <c r="A24" s="73" t="s">
        <v>89</v>
      </c>
      <c r="B24" s="70"/>
      <c r="C24" s="70"/>
      <c r="D24" s="70"/>
      <c r="E24" s="75">
        <v>0.3</v>
      </c>
      <c r="F24" s="83"/>
      <c r="G24" s="40"/>
      <c r="H24" s="40"/>
      <c r="I24" s="40"/>
    </row>
    <row r="25" spans="1:9" ht="12.75">
      <c r="A25" s="41" t="s">
        <v>16</v>
      </c>
      <c r="B25" s="43" t="s">
        <v>90</v>
      </c>
      <c r="C25" s="38">
        <f>C26+C27+C28+C29+C30+C31+C32+C33+C34</f>
        <v>2837.4</v>
      </c>
      <c r="D25" s="38">
        <f>D26+D27+D28+D29+D30+D31+D32+D33+D34</f>
        <v>2857.4</v>
      </c>
      <c r="E25" s="38">
        <f>E26+E27+E28+E29+E30+E31+E32+E33+E34</f>
        <v>1023.2</v>
      </c>
      <c r="F25" s="33">
        <f aca="true" t="shared" si="2" ref="F25:F44">E25/C25</f>
        <v>0.36061182772961164</v>
      </c>
      <c r="G25" s="40"/>
      <c r="H25" s="40"/>
      <c r="I25" s="40">
        <f aca="true" t="shared" si="3" ref="I25:I44">E25/D25</f>
        <v>0.35808777210051096</v>
      </c>
    </row>
    <row r="26" spans="1:9" ht="12.75">
      <c r="A26" s="73" t="s">
        <v>81</v>
      </c>
      <c r="B26" s="70"/>
      <c r="C26" s="70">
        <v>166.4</v>
      </c>
      <c r="D26" s="70">
        <v>186.4</v>
      </c>
      <c r="E26" s="76">
        <v>74.4</v>
      </c>
      <c r="F26" s="83">
        <f t="shared" si="2"/>
        <v>0.44711538461538464</v>
      </c>
      <c r="G26" s="84"/>
      <c r="H26" s="84"/>
      <c r="I26" s="84">
        <f t="shared" si="3"/>
        <v>0.39914163090128757</v>
      </c>
    </row>
    <row r="27" spans="1:9" ht="12.75">
      <c r="A27" s="73" t="s">
        <v>82</v>
      </c>
      <c r="B27" s="70"/>
      <c r="C27" s="70">
        <v>71.4</v>
      </c>
      <c r="D27" s="70">
        <v>71.4</v>
      </c>
      <c r="E27" s="76">
        <v>39.4</v>
      </c>
      <c r="F27" s="83">
        <f t="shared" si="2"/>
        <v>0.5518207282913165</v>
      </c>
      <c r="G27" s="84"/>
      <c r="H27" s="84"/>
      <c r="I27" s="84">
        <f t="shared" si="3"/>
        <v>0.5518207282913165</v>
      </c>
    </row>
    <row r="28" spans="1:9" ht="12.75">
      <c r="A28" s="73" t="s">
        <v>83</v>
      </c>
      <c r="B28" s="70"/>
      <c r="C28" s="70">
        <v>145.6</v>
      </c>
      <c r="D28" s="70">
        <v>145.6</v>
      </c>
      <c r="E28" s="76">
        <v>65.8</v>
      </c>
      <c r="F28" s="83">
        <f t="shared" si="2"/>
        <v>0.4519230769230769</v>
      </c>
      <c r="G28" s="84"/>
      <c r="H28" s="84"/>
      <c r="I28" s="84">
        <f t="shared" si="3"/>
        <v>0.4519230769230769</v>
      </c>
    </row>
    <row r="29" spans="1:9" ht="12.75">
      <c r="A29" s="73" t="s">
        <v>84</v>
      </c>
      <c r="B29" s="70"/>
      <c r="C29" s="70">
        <v>130.8</v>
      </c>
      <c r="D29" s="70">
        <v>130.8</v>
      </c>
      <c r="E29" s="76">
        <v>43.6</v>
      </c>
      <c r="F29" s="83">
        <f t="shared" si="2"/>
        <v>0.3333333333333333</v>
      </c>
      <c r="G29" s="84"/>
      <c r="H29" s="84"/>
      <c r="I29" s="84">
        <f t="shared" si="3"/>
        <v>0.3333333333333333</v>
      </c>
    </row>
    <row r="30" spans="1:9" ht="12.75">
      <c r="A30" s="73" t="s">
        <v>85</v>
      </c>
      <c r="B30" s="70"/>
      <c r="C30" s="70">
        <v>39.7</v>
      </c>
      <c r="D30" s="70">
        <v>39.7</v>
      </c>
      <c r="E30" s="76">
        <v>14.6</v>
      </c>
      <c r="F30" s="83">
        <f t="shared" si="2"/>
        <v>0.36775818639798485</v>
      </c>
      <c r="G30" s="84"/>
      <c r="H30" s="84"/>
      <c r="I30" s="84">
        <f t="shared" si="3"/>
        <v>0.36775818639798485</v>
      </c>
    </row>
    <row r="31" spans="1:9" ht="12.75">
      <c r="A31" s="73" t="s">
        <v>86</v>
      </c>
      <c r="B31" s="70"/>
      <c r="C31" s="74">
        <v>64.1</v>
      </c>
      <c r="D31" s="74">
        <v>64.1</v>
      </c>
      <c r="E31" s="76">
        <v>32.5</v>
      </c>
      <c r="F31" s="83">
        <f t="shared" si="2"/>
        <v>0.5070202808112325</v>
      </c>
      <c r="G31" s="84"/>
      <c r="H31" s="84"/>
      <c r="I31" s="84">
        <f t="shared" si="3"/>
        <v>0.5070202808112325</v>
      </c>
    </row>
    <row r="32" spans="1:9" ht="12.75">
      <c r="A32" s="73" t="s">
        <v>87</v>
      </c>
      <c r="B32" s="70"/>
      <c r="C32" s="70">
        <v>59.7</v>
      </c>
      <c r="D32" s="70">
        <v>59.7</v>
      </c>
      <c r="E32" s="76">
        <v>22.6</v>
      </c>
      <c r="F32" s="83">
        <f t="shared" si="2"/>
        <v>0.3785594639865997</v>
      </c>
      <c r="G32" s="84"/>
      <c r="H32" s="84"/>
      <c r="I32" s="84">
        <f t="shared" si="3"/>
        <v>0.3785594639865997</v>
      </c>
    </row>
    <row r="33" spans="1:9" ht="12.75">
      <c r="A33" s="73" t="s">
        <v>88</v>
      </c>
      <c r="B33" s="70"/>
      <c r="C33" s="70">
        <v>53.7</v>
      </c>
      <c r="D33" s="70">
        <v>53.7</v>
      </c>
      <c r="E33" s="76">
        <v>33.9</v>
      </c>
      <c r="F33" s="83">
        <f t="shared" si="2"/>
        <v>0.6312849162011173</v>
      </c>
      <c r="G33" s="84"/>
      <c r="H33" s="84"/>
      <c r="I33" s="84">
        <f t="shared" si="3"/>
        <v>0.6312849162011173</v>
      </c>
    </row>
    <row r="34" spans="1:9" ht="12.75">
      <c r="A34" s="73" t="s">
        <v>89</v>
      </c>
      <c r="B34" s="70"/>
      <c r="C34" s="70">
        <v>2106</v>
      </c>
      <c r="D34" s="70">
        <v>2106</v>
      </c>
      <c r="E34" s="76">
        <v>696.4</v>
      </c>
      <c r="F34" s="83">
        <f t="shared" si="2"/>
        <v>0.3306742640075973</v>
      </c>
      <c r="G34" s="84"/>
      <c r="H34" s="84"/>
      <c r="I34" s="84">
        <f t="shared" si="3"/>
        <v>0.3306742640075973</v>
      </c>
    </row>
    <row r="35" spans="1:9" s="23" customFormat="1" ht="12.75">
      <c r="A35" s="41" t="s">
        <v>91</v>
      </c>
      <c r="B35" s="37" t="s">
        <v>19</v>
      </c>
      <c r="C35" s="38">
        <f>C36+C37+C38+C39+C40+C41+C42+C43+C44</f>
        <v>6208.200000000001</v>
      </c>
      <c r="D35" s="38">
        <f>D36+D37+D38+D39+D40+D41+D42+D43+D44</f>
        <v>6693.200000000001</v>
      </c>
      <c r="E35" s="38">
        <f>E36+E37+E38+E39+E40+E41+E42+E43+E44</f>
        <v>4769.599999999999</v>
      </c>
      <c r="F35" s="39">
        <f t="shared" si="2"/>
        <v>0.7682742179697817</v>
      </c>
      <c r="G35" s="40" t="e">
        <f>E35/#REF!</f>
        <v>#REF!</v>
      </c>
      <c r="H35" s="40" t="e">
        <f>E35/#REF!</f>
        <v>#REF!</v>
      </c>
      <c r="I35" s="40">
        <f t="shared" si="3"/>
        <v>0.7126038367298152</v>
      </c>
    </row>
    <row r="36" spans="1:9" ht="12.75">
      <c r="A36" s="73" t="s">
        <v>81</v>
      </c>
      <c r="B36" s="70"/>
      <c r="C36" s="42">
        <v>588.8</v>
      </c>
      <c r="D36" s="42">
        <v>613.8</v>
      </c>
      <c r="E36" s="76">
        <v>440.9</v>
      </c>
      <c r="F36" s="83">
        <f t="shared" si="2"/>
        <v>0.7488111413043479</v>
      </c>
      <c r="G36" s="84" t="e">
        <f>E36/#REF!</f>
        <v>#REF!</v>
      </c>
      <c r="H36" s="84" t="e">
        <f>E36/#REF!</f>
        <v>#REF!</v>
      </c>
      <c r="I36" s="84">
        <f t="shared" si="3"/>
        <v>0.7183121537960248</v>
      </c>
    </row>
    <row r="37" spans="1:9" ht="12.75">
      <c r="A37" s="73" t="s">
        <v>82</v>
      </c>
      <c r="B37" s="70"/>
      <c r="C37" s="42">
        <v>315.3</v>
      </c>
      <c r="D37" s="42">
        <v>315.3</v>
      </c>
      <c r="E37" s="76">
        <v>151.7</v>
      </c>
      <c r="F37" s="83">
        <f t="shared" si="2"/>
        <v>0.48112908341262284</v>
      </c>
      <c r="G37" s="84" t="e">
        <f>E37/#REF!</f>
        <v>#REF!</v>
      </c>
      <c r="H37" s="84" t="e">
        <f>E37/#REF!</f>
        <v>#REF!</v>
      </c>
      <c r="I37" s="84">
        <f t="shared" si="3"/>
        <v>0.48112908341262284</v>
      </c>
    </row>
    <row r="38" spans="1:9" ht="12.75">
      <c r="A38" s="73" t="s">
        <v>83</v>
      </c>
      <c r="B38" s="70"/>
      <c r="C38" s="42">
        <v>385</v>
      </c>
      <c r="D38" s="42">
        <v>385</v>
      </c>
      <c r="E38" s="76">
        <v>361</v>
      </c>
      <c r="F38" s="83">
        <f t="shared" si="2"/>
        <v>0.9376623376623376</v>
      </c>
      <c r="G38" s="84" t="e">
        <f>E38/#REF!</f>
        <v>#REF!</v>
      </c>
      <c r="H38" s="84" t="e">
        <f>E38/#REF!</f>
        <v>#REF!</v>
      </c>
      <c r="I38" s="84">
        <f t="shared" si="3"/>
        <v>0.9376623376623376</v>
      </c>
    </row>
    <row r="39" spans="1:9" ht="12.75">
      <c r="A39" s="73" t="s">
        <v>84</v>
      </c>
      <c r="B39" s="70"/>
      <c r="C39" s="42">
        <v>682.5</v>
      </c>
      <c r="D39" s="42">
        <v>682.5</v>
      </c>
      <c r="E39" s="76">
        <v>363.6</v>
      </c>
      <c r="F39" s="83">
        <f t="shared" si="2"/>
        <v>0.5327472527472528</v>
      </c>
      <c r="G39" s="84" t="e">
        <f>E39/#REF!</f>
        <v>#REF!</v>
      </c>
      <c r="H39" s="84" t="e">
        <f>E39/#REF!</f>
        <v>#REF!</v>
      </c>
      <c r="I39" s="84">
        <f t="shared" si="3"/>
        <v>0.5327472527472528</v>
      </c>
    </row>
    <row r="40" spans="1:9" ht="12.75">
      <c r="A40" s="73" t="s">
        <v>85</v>
      </c>
      <c r="B40" s="70"/>
      <c r="C40" s="42">
        <v>137.5</v>
      </c>
      <c r="D40" s="42">
        <v>137.5</v>
      </c>
      <c r="E40" s="76">
        <v>157</v>
      </c>
      <c r="F40" s="83">
        <f t="shared" si="2"/>
        <v>1.1418181818181818</v>
      </c>
      <c r="G40" s="84" t="e">
        <f>E40/#REF!</f>
        <v>#REF!</v>
      </c>
      <c r="H40" s="84" t="e">
        <f>E40/#REF!</f>
        <v>#REF!</v>
      </c>
      <c r="I40" s="84">
        <f t="shared" si="3"/>
        <v>1.1418181818181818</v>
      </c>
    </row>
    <row r="41" spans="1:9" ht="12.75">
      <c r="A41" s="73" t="s">
        <v>86</v>
      </c>
      <c r="B41" s="70"/>
      <c r="C41" s="42">
        <v>433.9</v>
      </c>
      <c r="D41" s="42">
        <v>433.9</v>
      </c>
      <c r="E41" s="76">
        <v>192.3</v>
      </c>
      <c r="F41" s="83">
        <f t="shared" si="2"/>
        <v>0.4431896750403319</v>
      </c>
      <c r="G41" s="84" t="e">
        <f>E41/#REF!</f>
        <v>#REF!</v>
      </c>
      <c r="H41" s="84" t="e">
        <f>E41/#REF!</f>
        <v>#REF!</v>
      </c>
      <c r="I41" s="84">
        <f t="shared" si="3"/>
        <v>0.4431896750403319</v>
      </c>
    </row>
    <row r="42" spans="1:9" ht="12.75">
      <c r="A42" s="73" t="s">
        <v>87</v>
      </c>
      <c r="B42" s="70"/>
      <c r="C42" s="42">
        <v>97.5</v>
      </c>
      <c r="D42" s="42">
        <v>97.5</v>
      </c>
      <c r="E42" s="76">
        <v>86</v>
      </c>
      <c r="F42" s="83">
        <f t="shared" si="2"/>
        <v>0.882051282051282</v>
      </c>
      <c r="G42" s="84" t="e">
        <f>E42/#REF!</f>
        <v>#REF!</v>
      </c>
      <c r="H42" s="84" t="e">
        <f>E42/#REF!</f>
        <v>#REF!</v>
      </c>
      <c r="I42" s="84">
        <f t="shared" si="3"/>
        <v>0.882051282051282</v>
      </c>
    </row>
    <row r="43" spans="1:9" s="31" customFormat="1" ht="12.75">
      <c r="A43" s="73" t="s">
        <v>88</v>
      </c>
      <c r="B43" s="70"/>
      <c r="C43" s="76">
        <v>360.4</v>
      </c>
      <c r="D43" s="76">
        <v>360.4</v>
      </c>
      <c r="E43" s="76">
        <v>255.5</v>
      </c>
      <c r="F43" s="83">
        <f t="shared" si="2"/>
        <v>0.7089345172031077</v>
      </c>
      <c r="G43" s="84" t="e">
        <f>E43/#REF!</f>
        <v>#REF!</v>
      </c>
      <c r="H43" s="84" t="e">
        <f>E43/#REF!</f>
        <v>#REF!</v>
      </c>
      <c r="I43" s="84">
        <f t="shared" si="3"/>
        <v>0.7089345172031077</v>
      </c>
    </row>
    <row r="44" spans="1:9" ht="12.75">
      <c r="A44" s="73" t="s">
        <v>89</v>
      </c>
      <c r="B44" s="70"/>
      <c r="C44" s="42">
        <v>3207.3</v>
      </c>
      <c r="D44" s="42">
        <v>3667.3</v>
      </c>
      <c r="E44" s="76">
        <v>2761.6</v>
      </c>
      <c r="F44" s="83">
        <f t="shared" si="2"/>
        <v>0.8610357621675552</v>
      </c>
      <c r="G44" s="84" t="e">
        <f>E44/#REF!</f>
        <v>#REF!</v>
      </c>
      <c r="H44" s="84" t="e">
        <f>E44/#REF!</f>
        <v>#REF!</v>
      </c>
      <c r="I44" s="84">
        <f t="shared" si="3"/>
        <v>0.7530335669293485</v>
      </c>
    </row>
    <row r="45" spans="1:9" ht="12.75">
      <c r="A45" s="44" t="s">
        <v>92</v>
      </c>
      <c r="B45" s="45" t="s">
        <v>93</v>
      </c>
      <c r="C45" s="38">
        <f>C46+C47+C48+C49+C50+C51+C52+C53+C54</f>
        <v>0</v>
      </c>
      <c r="D45" s="38">
        <f>D46+D47+D48+D49+D50+D51+D52+D53+D54</f>
        <v>0</v>
      </c>
      <c r="E45" s="46">
        <f>E46+E47+E48+E49+E50+E51+E52+E53+E54</f>
        <v>0.1</v>
      </c>
      <c r="F45" s="83"/>
      <c r="G45" s="39"/>
      <c r="H45" s="83"/>
      <c r="I45" s="84"/>
    </row>
    <row r="46" spans="1:9" ht="12.75">
      <c r="A46" s="73" t="s">
        <v>81</v>
      </c>
      <c r="B46" s="77"/>
      <c r="C46" s="77"/>
      <c r="D46" s="77"/>
      <c r="E46" s="75"/>
      <c r="F46" s="83"/>
      <c r="G46" s="39"/>
      <c r="H46" s="83"/>
      <c r="I46" s="84"/>
    </row>
    <row r="47" spans="1:9" ht="12.75">
      <c r="A47" s="73" t="s">
        <v>82</v>
      </c>
      <c r="B47" s="77"/>
      <c r="C47" s="77"/>
      <c r="D47" s="77"/>
      <c r="E47" s="75"/>
      <c r="F47" s="83"/>
      <c r="G47" s="39"/>
      <c r="H47" s="83"/>
      <c r="I47" s="84"/>
    </row>
    <row r="48" spans="1:9" ht="12.75">
      <c r="A48" s="73" t="s">
        <v>83</v>
      </c>
      <c r="B48" s="77"/>
      <c r="C48" s="77"/>
      <c r="D48" s="77"/>
      <c r="E48" s="75"/>
      <c r="F48" s="83"/>
      <c r="G48" s="39"/>
      <c r="H48" s="83"/>
      <c r="I48" s="84"/>
    </row>
    <row r="49" spans="1:9" ht="12.75">
      <c r="A49" s="73" t="s">
        <v>84</v>
      </c>
      <c r="B49" s="77"/>
      <c r="C49" s="77"/>
      <c r="D49" s="77"/>
      <c r="E49" s="75"/>
      <c r="F49" s="83"/>
      <c r="G49" s="39"/>
      <c r="H49" s="83"/>
      <c r="I49" s="84"/>
    </row>
    <row r="50" spans="1:9" ht="12.75">
      <c r="A50" s="73" t="s">
        <v>85</v>
      </c>
      <c r="B50" s="77"/>
      <c r="C50" s="77"/>
      <c r="D50" s="77"/>
      <c r="E50" s="75"/>
      <c r="F50" s="83"/>
      <c r="G50" s="39"/>
      <c r="H50" s="83"/>
      <c r="I50" s="84"/>
    </row>
    <row r="51" spans="1:9" ht="12.75">
      <c r="A51" s="73" t="s">
        <v>86</v>
      </c>
      <c r="B51" s="77"/>
      <c r="C51" s="77"/>
      <c r="D51" s="77"/>
      <c r="E51" s="75"/>
      <c r="F51" s="83"/>
      <c r="G51" s="39"/>
      <c r="H51" s="83"/>
      <c r="I51" s="84"/>
    </row>
    <row r="52" spans="1:9" ht="12.75">
      <c r="A52" s="73" t="s">
        <v>87</v>
      </c>
      <c r="B52" s="77"/>
      <c r="C52" s="77"/>
      <c r="D52" s="77"/>
      <c r="E52" s="75"/>
      <c r="F52" s="83"/>
      <c r="G52" s="39"/>
      <c r="H52" s="83"/>
      <c r="I52" s="84"/>
    </row>
    <row r="53" spans="1:9" ht="12.75">
      <c r="A53" s="73" t="s">
        <v>88</v>
      </c>
      <c r="B53" s="77"/>
      <c r="C53" s="77"/>
      <c r="D53" s="77"/>
      <c r="E53" s="75"/>
      <c r="F53" s="83"/>
      <c r="G53" s="33"/>
      <c r="H53" s="83"/>
      <c r="I53" s="84"/>
    </row>
    <row r="54" spans="1:9" ht="12.75">
      <c r="A54" s="73" t="s">
        <v>89</v>
      </c>
      <c r="B54" s="77"/>
      <c r="C54" s="77"/>
      <c r="D54" s="77"/>
      <c r="E54" s="75">
        <v>0.1</v>
      </c>
      <c r="F54" s="83"/>
      <c r="G54" s="39"/>
      <c r="H54" s="83"/>
      <c r="I54" s="84"/>
    </row>
    <row r="55" spans="1:9" ht="12.75">
      <c r="A55" s="105" t="s">
        <v>25</v>
      </c>
      <c r="B55" s="106"/>
      <c r="C55" s="47">
        <f>C5+C15+C25+C35+C45</f>
        <v>19408.6</v>
      </c>
      <c r="D55" s="47">
        <f>D5+D15+D25+D35+D45</f>
        <v>20013.6</v>
      </c>
      <c r="E55" s="47">
        <f>E5+E15+E25+E35+E45</f>
        <v>12328</v>
      </c>
      <c r="F55" s="48">
        <f aca="true" t="shared" si="4" ref="F55:F65">E55/C55</f>
        <v>0.635182341848459</v>
      </c>
      <c r="G55" s="48" t="e">
        <f>E55/#REF!</f>
        <v>#REF!</v>
      </c>
      <c r="H55" s="48" t="e">
        <f>E55/#REF!</f>
        <v>#REF!</v>
      </c>
      <c r="I55" s="49">
        <f aca="true" t="shared" si="5" ref="I55:I65">E55/D55</f>
        <v>0.6159811328296758</v>
      </c>
    </row>
    <row r="56" spans="1:9" ht="12.75">
      <c r="A56" s="41" t="s">
        <v>67</v>
      </c>
      <c r="B56" s="43" t="s">
        <v>27</v>
      </c>
      <c r="C56" s="38">
        <f>C57+C58+C59+C60+C61+C62+C63+C64+C65</f>
        <v>5747.6</v>
      </c>
      <c r="D56" s="38">
        <f>D57+D58+D59+D60+D61+D62+D63+D64+D65</f>
        <v>5872.6</v>
      </c>
      <c r="E56" s="38">
        <f>E57+E58+E59+E60+E61+E62+E63+E64+E65</f>
        <v>1854.6</v>
      </c>
      <c r="F56" s="39">
        <f t="shared" si="4"/>
        <v>0.3226738116779177</v>
      </c>
      <c r="G56" s="39" t="e">
        <f>E56/#REF!</f>
        <v>#REF!</v>
      </c>
      <c r="H56" s="39" t="e">
        <f>E56/#REF!</f>
        <v>#REF!</v>
      </c>
      <c r="I56" s="40">
        <f t="shared" si="5"/>
        <v>0.31580560569424104</v>
      </c>
    </row>
    <row r="57" spans="1:9" ht="12.75">
      <c r="A57" s="73" t="s">
        <v>81</v>
      </c>
      <c r="B57" s="70"/>
      <c r="C57" s="42">
        <v>62</v>
      </c>
      <c r="D57" s="42">
        <v>62</v>
      </c>
      <c r="E57" s="42">
        <v>39.6</v>
      </c>
      <c r="F57" s="83">
        <f t="shared" si="4"/>
        <v>0.6387096774193549</v>
      </c>
      <c r="G57" s="83" t="e">
        <f>E57/#REF!</f>
        <v>#REF!</v>
      </c>
      <c r="H57" s="83" t="e">
        <f>E57/#REF!</f>
        <v>#REF!</v>
      </c>
      <c r="I57" s="84">
        <f t="shared" si="5"/>
        <v>0.6387096774193549</v>
      </c>
    </row>
    <row r="58" spans="1:9" ht="12.75">
      <c r="A58" s="73" t="s">
        <v>82</v>
      </c>
      <c r="B58" s="70"/>
      <c r="C58" s="42">
        <v>39</v>
      </c>
      <c r="D58" s="42">
        <v>39</v>
      </c>
      <c r="E58" s="42">
        <v>5.8</v>
      </c>
      <c r="F58" s="83">
        <f t="shared" si="4"/>
        <v>0.14871794871794872</v>
      </c>
      <c r="G58" s="39"/>
      <c r="H58" s="39"/>
      <c r="I58" s="84">
        <f t="shared" si="5"/>
        <v>0.14871794871794872</v>
      </c>
    </row>
    <row r="59" spans="1:9" ht="12.75">
      <c r="A59" s="73" t="s">
        <v>83</v>
      </c>
      <c r="B59" s="70"/>
      <c r="C59" s="42">
        <v>43.8</v>
      </c>
      <c r="D59" s="42">
        <v>43.8</v>
      </c>
      <c r="E59" s="42">
        <v>7.8</v>
      </c>
      <c r="F59" s="83">
        <f t="shared" si="4"/>
        <v>0.17808219178082194</v>
      </c>
      <c r="G59" s="83" t="e">
        <f>E59/#REF!</f>
        <v>#REF!</v>
      </c>
      <c r="H59" s="83" t="e">
        <f>E59/#REF!</f>
        <v>#REF!</v>
      </c>
      <c r="I59" s="84">
        <f t="shared" si="5"/>
        <v>0.17808219178082194</v>
      </c>
    </row>
    <row r="60" spans="1:9" ht="12.75">
      <c r="A60" s="73" t="s">
        <v>84</v>
      </c>
      <c r="B60" s="70"/>
      <c r="C60" s="42">
        <v>48.1</v>
      </c>
      <c r="D60" s="42">
        <v>48.1</v>
      </c>
      <c r="E60" s="42">
        <v>18.8</v>
      </c>
      <c r="F60" s="83">
        <f t="shared" si="4"/>
        <v>0.3908523908523909</v>
      </c>
      <c r="G60" s="83" t="e">
        <f>E60/#REF!</f>
        <v>#REF!</v>
      </c>
      <c r="H60" s="83" t="e">
        <f>E60/#REF!</f>
        <v>#REF!</v>
      </c>
      <c r="I60" s="84">
        <f t="shared" si="5"/>
        <v>0.3908523908523909</v>
      </c>
    </row>
    <row r="61" spans="1:9" ht="12.75">
      <c r="A61" s="73" t="s">
        <v>85</v>
      </c>
      <c r="B61" s="70"/>
      <c r="C61" s="42">
        <v>26</v>
      </c>
      <c r="D61" s="42">
        <v>26</v>
      </c>
      <c r="E61" s="42">
        <v>37.5</v>
      </c>
      <c r="F61" s="83">
        <f t="shared" si="4"/>
        <v>1.4423076923076923</v>
      </c>
      <c r="G61" s="83" t="e">
        <f>E61/#REF!</f>
        <v>#REF!</v>
      </c>
      <c r="H61" s="83" t="e">
        <f>E61/#REF!</f>
        <v>#REF!</v>
      </c>
      <c r="I61" s="84">
        <f t="shared" si="5"/>
        <v>1.4423076923076923</v>
      </c>
    </row>
    <row r="62" spans="1:9" ht="12.75">
      <c r="A62" s="73" t="s">
        <v>86</v>
      </c>
      <c r="B62" s="70"/>
      <c r="C62" s="42">
        <v>39.4</v>
      </c>
      <c r="D62" s="42">
        <v>39.4</v>
      </c>
      <c r="E62" s="42">
        <v>23.3</v>
      </c>
      <c r="F62" s="83">
        <f t="shared" si="4"/>
        <v>0.5913705583756346</v>
      </c>
      <c r="G62" s="83" t="e">
        <f>E62/#REF!</f>
        <v>#REF!</v>
      </c>
      <c r="H62" s="83" t="e">
        <f>E62/#REF!</f>
        <v>#REF!</v>
      </c>
      <c r="I62" s="84">
        <f t="shared" si="5"/>
        <v>0.5913705583756346</v>
      </c>
    </row>
    <row r="63" spans="1:9" ht="12.75">
      <c r="A63" s="73" t="s">
        <v>87</v>
      </c>
      <c r="B63" s="70"/>
      <c r="C63" s="42">
        <v>18.2</v>
      </c>
      <c r="D63" s="42">
        <v>18.2</v>
      </c>
      <c r="E63" s="42">
        <v>10.2</v>
      </c>
      <c r="F63" s="83">
        <f t="shared" si="4"/>
        <v>0.5604395604395604</v>
      </c>
      <c r="G63" s="83" t="e">
        <f>E63/#REF!</f>
        <v>#REF!</v>
      </c>
      <c r="H63" s="83" t="e">
        <f>E63/#REF!</f>
        <v>#REF!</v>
      </c>
      <c r="I63" s="84">
        <f t="shared" si="5"/>
        <v>0.5604395604395604</v>
      </c>
    </row>
    <row r="64" spans="1:9" ht="12.75">
      <c r="A64" s="73" t="s">
        <v>88</v>
      </c>
      <c r="B64" s="70"/>
      <c r="C64" s="76">
        <v>91.1</v>
      </c>
      <c r="D64" s="76">
        <v>91.1</v>
      </c>
      <c r="E64" s="76">
        <v>50.5</v>
      </c>
      <c r="F64" s="83">
        <f t="shared" si="4"/>
        <v>0.5543358946212953</v>
      </c>
      <c r="G64" s="83" t="e">
        <f>E64/#REF!</f>
        <v>#REF!</v>
      </c>
      <c r="H64" s="83" t="e">
        <f>E64/#REF!</f>
        <v>#REF!</v>
      </c>
      <c r="I64" s="84">
        <f t="shared" si="5"/>
        <v>0.5543358946212953</v>
      </c>
    </row>
    <row r="65" spans="1:9" ht="12.75">
      <c r="A65" s="73" t="s">
        <v>89</v>
      </c>
      <c r="B65" s="70"/>
      <c r="C65" s="42">
        <v>5380</v>
      </c>
      <c r="D65" s="42">
        <v>5505</v>
      </c>
      <c r="E65" s="76">
        <v>1661.1</v>
      </c>
      <c r="F65" s="83">
        <f t="shared" si="4"/>
        <v>0.3087546468401487</v>
      </c>
      <c r="G65" s="83" t="e">
        <f>E65/#REF!</f>
        <v>#REF!</v>
      </c>
      <c r="H65" s="83" t="e">
        <f>E65/#REF!</f>
        <v>#REF!</v>
      </c>
      <c r="I65" s="84">
        <f t="shared" si="5"/>
        <v>0.3017438692098092</v>
      </c>
    </row>
    <row r="66" spans="1:9" ht="12.75">
      <c r="A66" s="41" t="s">
        <v>94</v>
      </c>
      <c r="B66" s="50" t="s">
        <v>95</v>
      </c>
      <c r="C66" s="38">
        <f>C67+C68+C69+C70+C71+C72+C73+C74+C75</f>
        <v>250</v>
      </c>
      <c r="D66" s="38">
        <f>D67+D68+D69+D70+D71+D72+D73+D74+D75</f>
        <v>365</v>
      </c>
      <c r="E66" s="46">
        <f>E67+E68+E69+E70+E71+E72+E73+E74+E75</f>
        <v>773.9000000000001</v>
      </c>
      <c r="F66" s="30" t="s">
        <v>20</v>
      </c>
      <c r="G66" s="30" t="s">
        <v>20</v>
      </c>
      <c r="H66" s="30" t="s">
        <v>20</v>
      </c>
      <c r="I66" s="30" t="s">
        <v>20</v>
      </c>
    </row>
    <row r="67" spans="1:9" ht="12.75">
      <c r="A67" s="73" t="s">
        <v>81</v>
      </c>
      <c r="B67" s="77"/>
      <c r="C67" s="42"/>
      <c r="D67" s="42">
        <v>55</v>
      </c>
      <c r="E67" s="76">
        <v>67.8</v>
      </c>
      <c r="F67" s="83"/>
      <c r="G67" s="39"/>
      <c r="H67" s="39"/>
      <c r="I67" s="84">
        <f>E67/D67</f>
        <v>1.2327272727272727</v>
      </c>
    </row>
    <row r="68" spans="1:9" ht="12.75">
      <c r="A68" s="73" t="s">
        <v>82</v>
      </c>
      <c r="B68" s="77"/>
      <c r="C68" s="42"/>
      <c r="D68" s="42"/>
      <c r="E68" s="76"/>
      <c r="F68" s="83"/>
      <c r="G68" s="84"/>
      <c r="H68" s="84"/>
      <c r="I68" s="84"/>
    </row>
    <row r="69" spans="1:9" ht="12.75">
      <c r="A69" s="73" t="s">
        <v>83</v>
      </c>
      <c r="B69" s="77"/>
      <c r="C69" s="42"/>
      <c r="D69" s="42"/>
      <c r="E69" s="76">
        <v>8.1</v>
      </c>
      <c r="F69" s="83"/>
      <c r="G69" s="84"/>
      <c r="H69" s="84"/>
      <c r="I69" s="84"/>
    </row>
    <row r="70" spans="1:9" ht="12.75">
      <c r="A70" s="73" t="s">
        <v>84</v>
      </c>
      <c r="B70" s="77"/>
      <c r="C70" s="42">
        <v>100</v>
      </c>
      <c r="D70" s="42">
        <v>100</v>
      </c>
      <c r="E70" s="76">
        <v>84.1</v>
      </c>
      <c r="F70" s="83">
        <f>E70/C70</f>
        <v>0.841</v>
      </c>
      <c r="G70" s="84"/>
      <c r="H70" s="84"/>
      <c r="I70" s="84">
        <f>E70/D70</f>
        <v>0.841</v>
      </c>
    </row>
    <row r="71" spans="1:9" ht="12.75">
      <c r="A71" s="73" t="s">
        <v>85</v>
      </c>
      <c r="B71" s="77"/>
      <c r="C71" s="42"/>
      <c r="D71" s="42"/>
      <c r="E71" s="76">
        <v>11.5</v>
      </c>
      <c r="F71" s="83"/>
      <c r="G71" s="39"/>
      <c r="H71" s="39"/>
      <c r="I71" s="84"/>
    </row>
    <row r="72" spans="1:9" ht="12.75">
      <c r="A72" s="73" t="s">
        <v>86</v>
      </c>
      <c r="B72" s="77"/>
      <c r="C72" s="42">
        <v>25</v>
      </c>
      <c r="D72" s="42">
        <v>25</v>
      </c>
      <c r="E72" s="76">
        <v>9</v>
      </c>
      <c r="F72" s="83">
        <f>E72/C72</f>
        <v>0.36</v>
      </c>
      <c r="G72" s="39"/>
      <c r="H72" s="39"/>
      <c r="I72" s="84">
        <f>E72/D72</f>
        <v>0.36</v>
      </c>
    </row>
    <row r="73" spans="1:9" ht="12.75">
      <c r="A73" s="73" t="s">
        <v>87</v>
      </c>
      <c r="B73" s="77"/>
      <c r="C73" s="42">
        <v>100</v>
      </c>
      <c r="D73" s="42">
        <v>100</v>
      </c>
      <c r="E73" s="76">
        <v>70</v>
      </c>
      <c r="F73" s="83">
        <f>E73/C73</f>
        <v>0.7</v>
      </c>
      <c r="G73" s="83"/>
      <c r="H73" s="83"/>
      <c r="I73" s="84">
        <f>E73/D73</f>
        <v>0.7</v>
      </c>
    </row>
    <row r="74" spans="1:9" ht="12.75">
      <c r="A74" s="73" t="s">
        <v>88</v>
      </c>
      <c r="B74" s="77"/>
      <c r="C74" s="76"/>
      <c r="D74" s="76">
        <v>60</v>
      </c>
      <c r="E74" s="76">
        <v>100.3</v>
      </c>
      <c r="F74" s="83"/>
      <c r="G74" s="33"/>
      <c r="H74" s="33"/>
      <c r="I74" s="84">
        <f>E74/D74</f>
        <v>1.6716666666666666</v>
      </c>
    </row>
    <row r="75" spans="1:9" ht="12" customHeight="1">
      <c r="A75" s="73" t="s">
        <v>89</v>
      </c>
      <c r="B75" s="77"/>
      <c r="C75" s="42">
        <v>25</v>
      </c>
      <c r="D75" s="42">
        <v>25</v>
      </c>
      <c r="E75" s="76">
        <v>423.1</v>
      </c>
      <c r="F75" s="84" t="s">
        <v>20</v>
      </c>
      <c r="G75" s="84" t="s">
        <v>20</v>
      </c>
      <c r="H75" s="84" t="s">
        <v>20</v>
      </c>
      <c r="I75" s="84" t="s">
        <v>20</v>
      </c>
    </row>
    <row r="76" spans="1:9" ht="12" customHeight="1">
      <c r="A76" s="41" t="s">
        <v>109</v>
      </c>
      <c r="B76" s="50" t="s">
        <v>110</v>
      </c>
      <c r="C76" s="42"/>
      <c r="D76" s="42"/>
      <c r="E76" s="46"/>
      <c r="F76" s="83"/>
      <c r="G76" s="84"/>
      <c r="H76" s="84"/>
      <c r="I76" s="84"/>
    </row>
    <row r="77" spans="1:9" ht="12" customHeight="1">
      <c r="A77" s="73" t="s">
        <v>89</v>
      </c>
      <c r="B77" s="77"/>
      <c r="C77" s="42"/>
      <c r="D77" s="42"/>
      <c r="E77" s="46">
        <f>E78</f>
        <v>59.3</v>
      </c>
      <c r="F77" s="83"/>
      <c r="G77" s="84"/>
      <c r="H77" s="84"/>
      <c r="I77" s="84"/>
    </row>
    <row r="78" spans="1:9" ht="12" customHeight="1">
      <c r="A78" s="81"/>
      <c r="B78" s="77"/>
      <c r="C78" s="42"/>
      <c r="D78" s="42"/>
      <c r="E78" s="76">
        <v>59.3</v>
      </c>
      <c r="F78" s="83"/>
      <c r="G78" s="84"/>
      <c r="H78" s="84"/>
      <c r="I78" s="84"/>
    </row>
    <row r="79" spans="1:9" ht="12.75">
      <c r="A79" s="105" t="s">
        <v>46</v>
      </c>
      <c r="B79" s="106"/>
      <c r="C79" s="47">
        <f>C56+C66</f>
        <v>5997.6</v>
      </c>
      <c r="D79" s="47">
        <f>D56+D66</f>
        <v>6237.6</v>
      </c>
      <c r="E79" s="47">
        <f>E56+E66</f>
        <v>2628.5</v>
      </c>
      <c r="F79" s="48">
        <f aca="true" t="shared" si="6" ref="F79:F109">E79/C79</f>
        <v>0.43825863678804855</v>
      </c>
      <c r="G79" s="40" t="s">
        <v>20</v>
      </c>
      <c r="H79" s="40" t="s">
        <v>20</v>
      </c>
      <c r="I79" s="49">
        <f aca="true" t="shared" si="7" ref="I79:I111">E79/D79</f>
        <v>0.4213960497627292</v>
      </c>
    </row>
    <row r="80" spans="1:9" ht="16.5">
      <c r="A80" s="111" t="s">
        <v>96</v>
      </c>
      <c r="B80" s="112"/>
      <c r="C80" s="51">
        <f>C81+C82+C83+C84+C85+C86+C87+C88+C89</f>
        <v>25406.199999999997</v>
      </c>
      <c r="D80" s="51">
        <f>D81+D82+D83+D84+D85+D86+D87+D88+D89</f>
        <v>26251.199999999997</v>
      </c>
      <c r="E80" s="51">
        <f>E81+E82+E83+E84+E85+E86+E87+E88+E89</f>
        <v>15015.8</v>
      </c>
      <c r="F80" s="12">
        <f t="shared" si="6"/>
        <v>0.5910289614346105</v>
      </c>
      <c r="G80" s="12" t="e">
        <f>E80/#REF!</f>
        <v>#REF!</v>
      </c>
      <c r="H80" s="12" t="e">
        <f>E80/#REF!</f>
        <v>#REF!</v>
      </c>
      <c r="I80" s="52">
        <f t="shared" si="7"/>
        <v>0.5720043274212226</v>
      </c>
    </row>
    <row r="81" spans="1:9" ht="12.75">
      <c r="A81" s="73" t="s">
        <v>81</v>
      </c>
      <c r="B81" s="70"/>
      <c r="C81" s="38">
        <f aca="true" t="shared" si="8" ref="C81:E88">C67+C57+C46+C36+C26+C16+C6</f>
        <v>1133.6</v>
      </c>
      <c r="D81" s="38">
        <f t="shared" si="8"/>
        <v>1233.6</v>
      </c>
      <c r="E81" s="38">
        <f t="shared" si="8"/>
        <v>854.3</v>
      </c>
      <c r="F81" s="33">
        <f t="shared" si="6"/>
        <v>0.7536167960479887</v>
      </c>
      <c r="G81" s="39" t="e">
        <f>E81/#REF!</f>
        <v>#REF!</v>
      </c>
      <c r="H81" s="39" t="e">
        <f>E81/#REF!</f>
        <v>#REF!</v>
      </c>
      <c r="I81" s="40">
        <f t="shared" si="7"/>
        <v>0.6925259403372244</v>
      </c>
    </row>
    <row r="82" spans="1:9" ht="12.75">
      <c r="A82" s="73" t="s">
        <v>82</v>
      </c>
      <c r="B82" s="70"/>
      <c r="C82" s="38">
        <f t="shared" si="8"/>
        <v>553.5</v>
      </c>
      <c r="D82" s="38">
        <f t="shared" si="8"/>
        <v>553.5</v>
      </c>
      <c r="E82" s="38">
        <f t="shared" si="8"/>
        <v>290.5</v>
      </c>
      <c r="F82" s="33">
        <f t="shared" si="6"/>
        <v>0.5248419150858176</v>
      </c>
      <c r="G82" s="39" t="e">
        <f>E82/#REF!</f>
        <v>#REF!</v>
      </c>
      <c r="H82" s="39" t="e">
        <f>E82/#REF!</f>
        <v>#REF!</v>
      </c>
      <c r="I82" s="40">
        <f t="shared" si="7"/>
        <v>0.5248419150858176</v>
      </c>
    </row>
    <row r="83" spans="1:9" ht="12.75">
      <c r="A83" s="73" t="s">
        <v>83</v>
      </c>
      <c r="B83" s="70"/>
      <c r="C83" s="38">
        <f t="shared" si="8"/>
        <v>876.8</v>
      </c>
      <c r="D83" s="38">
        <f t="shared" si="8"/>
        <v>876.8</v>
      </c>
      <c r="E83" s="38">
        <f t="shared" si="8"/>
        <v>620.7</v>
      </c>
      <c r="F83" s="33">
        <f t="shared" si="6"/>
        <v>0.7079151459854015</v>
      </c>
      <c r="G83" s="39" t="e">
        <f>E83/#REF!</f>
        <v>#REF!</v>
      </c>
      <c r="H83" s="39" t="e">
        <f>E83/#REF!</f>
        <v>#REF!</v>
      </c>
      <c r="I83" s="40">
        <f t="shared" si="7"/>
        <v>0.7079151459854015</v>
      </c>
    </row>
    <row r="84" spans="1:9" ht="12.75">
      <c r="A84" s="73" t="s">
        <v>84</v>
      </c>
      <c r="B84" s="70"/>
      <c r="C84" s="38">
        <f t="shared" si="8"/>
        <v>1258.9</v>
      </c>
      <c r="D84" s="38">
        <f t="shared" si="8"/>
        <v>1258.9</v>
      </c>
      <c r="E84" s="38">
        <f t="shared" si="8"/>
        <v>712.9000000000001</v>
      </c>
      <c r="F84" s="33">
        <f t="shared" si="6"/>
        <v>0.5662880292318692</v>
      </c>
      <c r="G84" s="39" t="e">
        <f>E84/#REF!</f>
        <v>#REF!</v>
      </c>
      <c r="H84" s="39" t="e">
        <f>E84/#REF!</f>
        <v>#REF!</v>
      </c>
      <c r="I84" s="40">
        <f t="shared" si="7"/>
        <v>0.5662880292318692</v>
      </c>
    </row>
    <row r="85" spans="1:9" ht="12.75">
      <c r="A85" s="73" t="s">
        <v>85</v>
      </c>
      <c r="B85" s="70"/>
      <c r="C85" s="38">
        <f t="shared" si="8"/>
        <v>302.7</v>
      </c>
      <c r="D85" s="38">
        <f t="shared" si="8"/>
        <v>302.7</v>
      </c>
      <c r="E85" s="38">
        <f t="shared" si="8"/>
        <v>269.1</v>
      </c>
      <c r="F85" s="33">
        <f t="shared" si="6"/>
        <v>0.8889990089197226</v>
      </c>
      <c r="G85" s="39" t="e">
        <f>E85/#REF!</f>
        <v>#REF!</v>
      </c>
      <c r="H85" s="39" t="e">
        <f>E85/#REF!</f>
        <v>#REF!</v>
      </c>
      <c r="I85" s="40">
        <f t="shared" si="7"/>
        <v>0.8889990089197226</v>
      </c>
    </row>
    <row r="86" spans="1:9" ht="12.75">
      <c r="A86" s="73" t="s">
        <v>86</v>
      </c>
      <c r="B86" s="70"/>
      <c r="C86" s="38">
        <f t="shared" si="8"/>
        <v>1391.5</v>
      </c>
      <c r="D86" s="38">
        <f t="shared" si="8"/>
        <v>1441.5</v>
      </c>
      <c r="E86" s="38">
        <f t="shared" si="8"/>
        <v>879.1</v>
      </c>
      <c r="F86" s="33">
        <f t="shared" si="6"/>
        <v>0.6317642831476824</v>
      </c>
      <c r="G86" s="39" t="e">
        <f>E86/#REF!</f>
        <v>#REF!</v>
      </c>
      <c r="H86" s="39" t="e">
        <f>E86/#REF!</f>
        <v>#REF!</v>
      </c>
      <c r="I86" s="40">
        <f t="shared" si="7"/>
        <v>0.6098508498092265</v>
      </c>
    </row>
    <row r="87" spans="1:9" ht="12.75">
      <c r="A87" s="73" t="s">
        <v>87</v>
      </c>
      <c r="B87" s="70"/>
      <c r="C87" s="38">
        <f t="shared" si="8"/>
        <v>403.29999999999995</v>
      </c>
      <c r="D87" s="38">
        <f t="shared" si="8"/>
        <v>403.29999999999995</v>
      </c>
      <c r="E87" s="38">
        <f t="shared" si="8"/>
        <v>268.7</v>
      </c>
      <c r="F87" s="33">
        <f t="shared" si="6"/>
        <v>0.6662534093726755</v>
      </c>
      <c r="G87" s="39" t="e">
        <f>E87/#REF!</f>
        <v>#REF!</v>
      </c>
      <c r="H87" s="39" t="e">
        <f>E87/#REF!</f>
        <v>#REF!</v>
      </c>
      <c r="I87" s="40">
        <f t="shared" si="7"/>
        <v>0.6662534093726755</v>
      </c>
    </row>
    <row r="88" spans="1:9" ht="12.75">
      <c r="A88" s="73" t="s">
        <v>88</v>
      </c>
      <c r="B88" s="70"/>
      <c r="C88" s="38">
        <f t="shared" si="8"/>
        <v>707.7</v>
      </c>
      <c r="D88" s="38">
        <f t="shared" si="8"/>
        <v>767.7</v>
      </c>
      <c r="E88" s="38">
        <f t="shared" si="8"/>
        <v>566.4</v>
      </c>
      <c r="F88" s="33">
        <f t="shared" si="6"/>
        <v>0.8003391267486222</v>
      </c>
      <c r="G88" s="39" t="e">
        <f>E88/#REF!</f>
        <v>#REF!</v>
      </c>
      <c r="H88" s="39" t="e">
        <f>E88/#REF!</f>
        <v>#REF!</v>
      </c>
      <c r="I88" s="40">
        <f t="shared" si="7"/>
        <v>0.7377881985150448</v>
      </c>
    </row>
    <row r="89" spans="1:9" ht="12.75">
      <c r="A89" s="73" t="s">
        <v>89</v>
      </c>
      <c r="B89" s="70"/>
      <c r="C89" s="38">
        <f>C75+C65+C54+C44+C34+C24+C14</f>
        <v>18778.199999999997</v>
      </c>
      <c r="D89" s="38">
        <f>D75+D65+D54+D44+D34+D24+D14</f>
        <v>19413.199999999997</v>
      </c>
      <c r="E89" s="38">
        <f>E75+E65+E54+E44+E34+E24+E14+E78</f>
        <v>10554.099999999999</v>
      </c>
      <c r="F89" s="33">
        <f t="shared" si="6"/>
        <v>0.5620400251355295</v>
      </c>
      <c r="G89" s="39" t="e">
        <f>E89/#REF!</f>
        <v>#REF!</v>
      </c>
      <c r="H89" s="39" t="e">
        <f>E89/#REF!</f>
        <v>#REF!</v>
      </c>
      <c r="I89" s="40">
        <f t="shared" si="7"/>
        <v>0.5436558630210372</v>
      </c>
    </row>
    <row r="90" spans="1:9" ht="60.75" customHeight="1">
      <c r="A90" s="53" t="s">
        <v>97</v>
      </c>
      <c r="B90" s="18" t="s">
        <v>98</v>
      </c>
      <c r="C90" s="38">
        <f>C91+C92+C93+C94+C95+C96+C97+C98+C99</f>
        <v>16518.300000000003</v>
      </c>
      <c r="D90" s="38">
        <f>D91+D92+D93+D94+D95+D96+D97+D98+D99</f>
        <v>16518.300000000003</v>
      </c>
      <c r="E90" s="38">
        <f>E91+E92+E93+E94+E95+E96+E97+E98+E99</f>
        <v>11737.199999999999</v>
      </c>
      <c r="F90" s="39">
        <f t="shared" si="6"/>
        <v>0.7105573818128982</v>
      </c>
      <c r="G90" s="40" t="e">
        <f>E90/#REF!</f>
        <v>#REF!</v>
      </c>
      <c r="H90" s="40" t="e">
        <f>E90/#REF!</f>
        <v>#REF!</v>
      </c>
      <c r="I90" s="40">
        <f t="shared" si="7"/>
        <v>0.7105573818128982</v>
      </c>
    </row>
    <row r="91" spans="1:9" ht="12.75">
      <c r="A91" s="73" t="s">
        <v>81</v>
      </c>
      <c r="B91" s="70"/>
      <c r="C91" s="42">
        <v>2912.2</v>
      </c>
      <c r="D91" s="42">
        <v>2912.2</v>
      </c>
      <c r="E91" s="42">
        <v>1942.1</v>
      </c>
      <c r="F91" s="83">
        <f t="shared" si="6"/>
        <v>0.6668841425726255</v>
      </c>
      <c r="G91" s="84" t="e">
        <f>E91/#REF!</f>
        <v>#REF!</v>
      </c>
      <c r="H91" s="84" t="e">
        <f>E91/#REF!</f>
        <v>#REF!</v>
      </c>
      <c r="I91" s="84">
        <f t="shared" si="7"/>
        <v>0.6668841425726255</v>
      </c>
    </row>
    <row r="92" spans="1:9" ht="12.75">
      <c r="A92" s="73" t="s">
        <v>82</v>
      </c>
      <c r="B92" s="70"/>
      <c r="C92" s="42">
        <v>1401.5</v>
      </c>
      <c r="D92" s="42">
        <v>1401.5</v>
      </c>
      <c r="E92" s="42">
        <v>1084.5</v>
      </c>
      <c r="F92" s="83">
        <f t="shared" si="6"/>
        <v>0.7738137709596861</v>
      </c>
      <c r="G92" s="84" t="e">
        <f>E92/#REF!</f>
        <v>#REF!</v>
      </c>
      <c r="H92" s="84" t="e">
        <f>E92/#REF!</f>
        <v>#REF!</v>
      </c>
      <c r="I92" s="84">
        <f t="shared" si="7"/>
        <v>0.7738137709596861</v>
      </c>
    </row>
    <row r="93" spans="1:9" ht="12.75">
      <c r="A93" s="73" t="s">
        <v>83</v>
      </c>
      <c r="B93" s="70"/>
      <c r="C93" s="42">
        <v>2863.4</v>
      </c>
      <c r="D93" s="42">
        <v>2863.4</v>
      </c>
      <c r="E93" s="42">
        <v>1909.5</v>
      </c>
      <c r="F93" s="83">
        <f t="shared" si="6"/>
        <v>0.6668645665991478</v>
      </c>
      <c r="G93" s="84" t="e">
        <f>E93/#REF!</f>
        <v>#REF!</v>
      </c>
      <c r="H93" s="84" t="e">
        <f>E93/#REF!</f>
        <v>#REF!</v>
      </c>
      <c r="I93" s="84">
        <f t="shared" si="7"/>
        <v>0.6668645665991478</v>
      </c>
    </row>
    <row r="94" spans="1:9" ht="12.75">
      <c r="A94" s="73" t="s">
        <v>84</v>
      </c>
      <c r="B94" s="70"/>
      <c r="C94" s="42">
        <v>1854.5</v>
      </c>
      <c r="D94" s="42">
        <v>1854.5</v>
      </c>
      <c r="E94" s="42">
        <v>1545</v>
      </c>
      <c r="F94" s="83">
        <f t="shared" si="6"/>
        <v>0.8331086546238878</v>
      </c>
      <c r="G94" s="84" t="e">
        <f>E94/#REF!</f>
        <v>#REF!</v>
      </c>
      <c r="H94" s="84" t="e">
        <f>E94/#REF!</f>
        <v>#REF!</v>
      </c>
      <c r="I94" s="84">
        <f t="shared" si="7"/>
        <v>0.8331086546238878</v>
      </c>
    </row>
    <row r="95" spans="1:9" ht="12.75">
      <c r="A95" s="73" t="s">
        <v>85</v>
      </c>
      <c r="B95" s="70"/>
      <c r="C95" s="42">
        <v>1847.9</v>
      </c>
      <c r="D95" s="42">
        <v>1847.9</v>
      </c>
      <c r="E95" s="42">
        <v>1377.2</v>
      </c>
      <c r="F95" s="83">
        <f t="shared" si="6"/>
        <v>0.7452784241571514</v>
      </c>
      <c r="G95" s="84" t="e">
        <f>E95/#REF!</f>
        <v>#REF!</v>
      </c>
      <c r="H95" s="84" t="e">
        <f>E95/#REF!</f>
        <v>#REF!</v>
      </c>
      <c r="I95" s="84">
        <f t="shared" si="7"/>
        <v>0.7452784241571514</v>
      </c>
    </row>
    <row r="96" spans="1:9" ht="12.75">
      <c r="A96" s="73" t="s">
        <v>86</v>
      </c>
      <c r="B96" s="70"/>
      <c r="C96" s="54">
        <v>1399.4</v>
      </c>
      <c r="D96" s="54">
        <v>1399.4</v>
      </c>
      <c r="E96" s="42">
        <v>1049.5</v>
      </c>
      <c r="F96" s="83">
        <f t="shared" si="6"/>
        <v>0.7499642704016006</v>
      </c>
      <c r="G96" s="84" t="e">
        <f>E96/#REF!</f>
        <v>#REF!</v>
      </c>
      <c r="H96" s="84" t="e">
        <f>E96/#REF!</f>
        <v>#REF!</v>
      </c>
      <c r="I96" s="84">
        <f t="shared" si="7"/>
        <v>0.7499642704016006</v>
      </c>
    </row>
    <row r="97" spans="1:9" ht="12.75">
      <c r="A97" s="73" t="s">
        <v>87</v>
      </c>
      <c r="B97" s="70"/>
      <c r="C97" s="42">
        <v>2278.8</v>
      </c>
      <c r="D97" s="42">
        <v>2278.8</v>
      </c>
      <c r="E97" s="42">
        <v>1519.5</v>
      </c>
      <c r="F97" s="83">
        <f t="shared" si="6"/>
        <v>0.6667983149025802</v>
      </c>
      <c r="G97" s="84" t="e">
        <f>E97/#REF!</f>
        <v>#REF!</v>
      </c>
      <c r="H97" s="84" t="e">
        <f>E97/#REF!</f>
        <v>#REF!</v>
      </c>
      <c r="I97" s="84">
        <f t="shared" si="7"/>
        <v>0.6667983149025802</v>
      </c>
    </row>
    <row r="98" spans="1:9" ht="12.75">
      <c r="A98" s="73" t="s">
        <v>88</v>
      </c>
      <c r="B98" s="70"/>
      <c r="C98" s="42">
        <v>1930.4</v>
      </c>
      <c r="D98" s="42">
        <v>1930.4</v>
      </c>
      <c r="E98" s="42">
        <v>1287.3</v>
      </c>
      <c r="F98" s="83">
        <f t="shared" si="6"/>
        <v>0.6668566100290094</v>
      </c>
      <c r="G98" s="84" t="e">
        <f>E98/#REF!</f>
        <v>#REF!</v>
      </c>
      <c r="H98" s="84" t="e">
        <f>E98/#REF!</f>
        <v>#REF!</v>
      </c>
      <c r="I98" s="84">
        <f t="shared" si="7"/>
        <v>0.6668566100290094</v>
      </c>
    </row>
    <row r="99" spans="1:9" ht="12.75">
      <c r="A99" s="78" t="s">
        <v>89</v>
      </c>
      <c r="C99" s="55">
        <v>30.2</v>
      </c>
      <c r="D99" s="55">
        <v>30.2</v>
      </c>
      <c r="E99" s="55">
        <v>22.6</v>
      </c>
      <c r="F99" s="83">
        <f t="shared" si="6"/>
        <v>0.7483443708609272</v>
      </c>
      <c r="G99" s="84" t="e">
        <f>E99/#REF!</f>
        <v>#REF!</v>
      </c>
      <c r="H99" s="84" t="e">
        <f>E99/#REF!</f>
        <v>#REF!</v>
      </c>
      <c r="I99" s="84">
        <f t="shared" si="7"/>
        <v>0.7483443708609272</v>
      </c>
    </row>
    <row r="100" spans="1:9" ht="110.25">
      <c r="A100" s="53" t="s">
        <v>99</v>
      </c>
      <c r="B100" s="18" t="s">
        <v>100</v>
      </c>
      <c r="C100" s="38">
        <f>C101+C102+C103+C104+C105+C106+C107+C108+C109</f>
        <v>936.3</v>
      </c>
      <c r="D100" s="38">
        <f>D101+D102+D103+D104+D105+D106+D107+D108+D109</f>
        <v>936.3</v>
      </c>
      <c r="E100" s="38">
        <f>E101+E102+E103+E104+E105+E106+E107+E108+E109</f>
        <v>936.3</v>
      </c>
      <c r="F100" s="39">
        <f t="shared" si="6"/>
        <v>1</v>
      </c>
      <c r="G100" s="39" t="e">
        <f>E100/#REF!</f>
        <v>#REF!</v>
      </c>
      <c r="H100" s="39" t="e">
        <f>E100/#REF!</f>
        <v>#REF!</v>
      </c>
      <c r="I100" s="40">
        <f t="shared" si="7"/>
        <v>1</v>
      </c>
    </row>
    <row r="101" spans="1:9" ht="12.75">
      <c r="A101" s="73" t="s">
        <v>81</v>
      </c>
      <c r="B101" s="70"/>
      <c r="C101" s="42">
        <v>158.8</v>
      </c>
      <c r="D101" s="42">
        <v>70.9</v>
      </c>
      <c r="E101" s="42">
        <v>70.9</v>
      </c>
      <c r="F101" s="83">
        <f t="shared" si="6"/>
        <v>0.4464735516372796</v>
      </c>
      <c r="G101" s="83" t="e">
        <f>E101/#REF!</f>
        <v>#REF!</v>
      </c>
      <c r="H101" s="83" t="e">
        <f>E101/#REF!</f>
        <v>#REF!</v>
      </c>
      <c r="I101" s="84">
        <f t="shared" si="7"/>
        <v>1</v>
      </c>
    </row>
    <row r="102" spans="1:9" ht="12.75">
      <c r="A102" s="73" t="s">
        <v>82</v>
      </c>
      <c r="B102" s="70"/>
      <c r="C102" s="42">
        <v>63.5</v>
      </c>
      <c r="D102" s="42">
        <v>70.9</v>
      </c>
      <c r="E102" s="42">
        <v>70.9</v>
      </c>
      <c r="F102" s="83">
        <f t="shared" si="6"/>
        <v>1.1165354330708663</v>
      </c>
      <c r="G102" s="83" t="e">
        <f>E102/#REF!</f>
        <v>#REF!</v>
      </c>
      <c r="H102" s="83" t="e">
        <f>E102/#REF!</f>
        <v>#REF!</v>
      </c>
      <c r="I102" s="84">
        <f t="shared" si="7"/>
        <v>1</v>
      </c>
    </row>
    <row r="103" spans="1:9" ht="12.75">
      <c r="A103" s="73" t="s">
        <v>83</v>
      </c>
      <c r="B103" s="70"/>
      <c r="C103" s="42">
        <v>63.5</v>
      </c>
      <c r="D103" s="42">
        <v>70.9</v>
      </c>
      <c r="E103" s="42">
        <v>70.9</v>
      </c>
      <c r="F103" s="83">
        <f t="shared" si="6"/>
        <v>1.1165354330708663</v>
      </c>
      <c r="G103" s="83" t="e">
        <f>E103/#REF!</f>
        <v>#REF!</v>
      </c>
      <c r="H103" s="83" t="e">
        <f>E103/#REF!</f>
        <v>#REF!</v>
      </c>
      <c r="I103" s="84">
        <f t="shared" si="7"/>
        <v>1</v>
      </c>
    </row>
    <row r="104" spans="1:9" ht="12.75">
      <c r="A104" s="73" t="s">
        <v>84</v>
      </c>
      <c r="B104" s="70"/>
      <c r="C104" s="42">
        <v>63.5</v>
      </c>
      <c r="D104" s="42">
        <v>70.9</v>
      </c>
      <c r="E104" s="42">
        <v>70.9</v>
      </c>
      <c r="F104" s="83">
        <f t="shared" si="6"/>
        <v>1.1165354330708663</v>
      </c>
      <c r="G104" s="83" t="e">
        <f>E104/#REF!</f>
        <v>#REF!</v>
      </c>
      <c r="H104" s="83" t="e">
        <f>E104/#REF!</f>
        <v>#REF!</v>
      </c>
      <c r="I104" s="84">
        <f t="shared" si="7"/>
        <v>1</v>
      </c>
    </row>
    <row r="105" spans="1:9" ht="12.75">
      <c r="A105" s="73" t="s">
        <v>85</v>
      </c>
      <c r="B105" s="70"/>
      <c r="C105" s="42">
        <v>63.5</v>
      </c>
      <c r="D105" s="42">
        <v>70.9</v>
      </c>
      <c r="E105" s="42">
        <v>70.9</v>
      </c>
      <c r="F105" s="83">
        <f t="shared" si="6"/>
        <v>1.1165354330708663</v>
      </c>
      <c r="G105" s="83" t="e">
        <f>E105/#REF!</f>
        <v>#REF!</v>
      </c>
      <c r="H105" s="83" t="e">
        <f>E105/#REF!</f>
        <v>#REF!</v>
      </c>
      <c r="I105" s="84">
        <f t="shared" si="7"/>
        <v>1</v>
      </c>
    </row>
    <row r="106" spans="1:9" ht="12.75">
      <c r="A106" s="73" t="s">
        <v>86</v>
      </c>
      <c r="B106" s="70"/>
      <c r="C106" s="42">
        <v>63.5</v>
      </c>
      <c r="D106" s="42">
        <v>70.9</v>
      </c>
      <c r="E106" s="42">
        <v>70.9</v>
      </c>
      <c r="F106" s="83">
        <f t="shared" si="6"/>
        <v>1.1165354330708663</v>
      </c>
      <c r="G106" s="83" t="e">
        <f>E106/#REF!</f>
        <v>#REF!</v>
      </c>
      <c r="H106" s="83" t="e">
        <f>E106/#REF!</f>
        <v>#REF!</v>
      </c>
      <c r="I106" s="84">
        <f t="shared" si="7"/>
        <v>1</v>
      </c>
    </row>
    <row r="107" spans="1:9" ht="12.75">
      <c r="A107" s="73" t="s">
        <v>87</v>
      </c>
      <c r="B107" s="70"/>
      <c r="C107" s="42">
        <v>63.5</v>
      </c>
      <c r="D107" s="42">
        <v>70.9</v>
      </c>
      <c r="E107" s="42">
        <v>70.9</v>
      </c>
      <c r="F107" s="83">
        <f t="shared" si="6"/>
        <v>1.1165354330708663</v>
      </c>
      <c r="G107" s="83" t="e">
        <f>E107/#REF!</f>
        <v>#REF!</v>
      </c>
      <c r="H107" s="83" t="e">
        <f>E107/#REF!</f>
        <v>#REF!</v>
      </c>
      <c r="I107" s="84">
        <f t="shared" si="7"/>
        <v>1</v>
      </c>
    </row>
    <row r="108" spans="1:9" s="31" customFormat="1" ht="12" customHeight="1">
      <c r="A108" s="73" t="s">
        <v>88</v>
      </c>
      <c r="B108" s="70"/>
      <c r="C108" s="42">
        <v>63.5</v>
      </c>
      <c r="D108" s="42">
        <v>70.9</v>
      </c>
      <c r="E108" s="42">
        <v>70.9</v>
      </c>
      <c r="F108" s="83">
        <f t="shared" si="6"/>
        <v>1.1165354330708663</v>
      </c>
      <c r="G108" s="83" t="e">
        <f>E108/#REF!</f>
        <v>#REF!</v>
      </c>
      <c r="H108" s="83" t="e">
        <f>E108/#REF!</f>
        <v>#REF!</v>
      </c>
      <c r="I108" s="84">
        <f t="shared" si="7"/>
        <v>1</v>
      </c>
    </row>
    <row r="109" spans="1:9" s="31" customFormat="1" ht="12.75">
      <c r="A109" s="73" t="s">
        <v>89</v>
      </c>
      <c r="B109" s="70"/>
      <c r="C109" s="28">
        <v>333</v>
      </c>
      <c r="D109" s="28">
        <v>369.1</v>
      </c>
      <c r="E109" s="70">
        <v>369.1</v>
      </c>
      <c r="F109" s="83">
        <f t="shared" si="6"/>
        <v>1.1084084084084085</v>
      </c>
      <c r="G109" s="39"/>
      <c r="H109" s="39"/>
      <c r="I109" s="84">
        <f t="shared" si="7"/>
        <v>1</v>
      </c>
    </row>
    <row r="110" spans="1:9" s="31" customFormat="1" ht="39">
      <c r="A110" s="53" t="s">
        <v>101</v>
      </c>
      <c r="B110" s="50" t="s">
        <v>102</v>
      </c>
      <c r="C110" s="29">
        <f>C111+C112+C113+C114+C115+C116+C117+C118+C119</f>
        <v>0</v>
      </c>
      <c r="D110" s="29">
        <f>D111+D112+D113+D114+D115+D116+D117+D118+D119</f>
        <v>60.900000000000006</v>
      </c>
      <c r="E110" s="29">
        <f>E111+E112+E113+E114+E115+E116+E117+E118+E119</f>
        <v>60.900000000000006</v>
      </c>
      <c r="F110" s="39"/>
      <c r="G110" s="39"/>
      <c r="H110" s="39"/>
      <c r="I110" s="30">
        <f t="shared" si="7"/>
        <v>1</v>
      </c>
    </row>
    <row r="111" spans="1:9" s="31" customFormat="1" ht="12.75">
      <c r="A111" s="73" t="s">
        <v>81</v>
      </c>
      <c r="B111" s="77"/>
      <c r="C111" s="28"/>
      <c r="D111" s="28">
        <v>6</v>
      </c>
      <c r="E111" s="28">
        <v>6</v>
      </c>
      <c r="F111" s="83"/>
      <c r="G111" s="39"/>
      <c r="H111" s="39"/>
      <c r="I111" s="84">
        <f t="shared" si="7"/>
        <v>1</v>
      </c>
    </row>
    <row r="112" spans="1:9" s="31" customFormat="1" ht="12.75">
      <c r="A112" s="73" t="s">
        <v>82</v>
      </c>
      <c r="B112" s="77"/>
      <c r="C112" s="28"/>
      <c r="D112" s="28">
        <v>7.1</v>
      </c>
      <c r="E112" s="28">
        <v>7.1</v>
      </c>
      <c r="F112" s="83"/>
      <c r="G112" s="39"/>
      <c r="H112" s="39"/>
      <c r="I112" s="84"/>
    </row>
    <row r="113" spans="1:9" s="31" customFormat="1" ht="12.75">
      <c r="A113" s="73" t="s">
        <v>83</v>
      </c>
      <c r="B113" s="77"/>
      <c r="C113" s="28"/>
      <c r="D113" s="28">
        <v>9.1</v>
      </c>
      <c r="E113" s="28">
        <v>9.1</v>
      </c>
      <c r="F113" s="83"/>
      <c r="G113" s="39"/>
      <c r="H113" s="39"/>
      <c r="I113" s="84">
        <f>E113/D113</f>
        <v>1</v>
      </c>
    </row>
    <row r="114" spans="1:9" s="31" customFormat="1" ht="12.75">
      <c r="A114" s="73" t="s">
        <v>84</v>
      </c>
      <c r="B114" s="77"/>
      <c r="C114" s="28"/>
      <c r="D114" s="28"/>
      <c r="E114" s="28"/>
      <c r="F114" s="83"/>
      <c r="G114" s="39"/>
      <c r="H114" s="39"/>
      <c r="I114" s="84"/>
    </row>
    <row r="115" spans="1:9" s="31" customFormat="1" ht="12.75">
      <c r="A115" s="73" t="s">
        <v>85</v>
      </c>
      <c r="B115" s="77"/>
      <c r="C115" s="28"/>
      <c r="D115" s="28">
        <v>6</v>
      </c>
      <c r="E115" s="28">
        <v>6</v>
      </c>
      <c r="F115" s="83"/>
      <c r="G115" s="39"/>
      <c r="H115" s="39"/>
      <c r="I115" s="84">
        <f>E115/D115</f>
        <v>1</v>
      </c>
    </row>
    <row r="116" spans="1:9" s="31" customFormat="1" ht="12.75">
      <c r="A116" s="73" t="s">
        <v>86</v>
      </c>
      <c r="B116" s="77"/>
      <c r="C116" s="28"/>
      <c r="D116" s="28"/>
      <c r="E116" s="28"/>
      <c r="F116" s="83"/>
      <c r="G116" s="39"/>
      <c r="H116" s="39"/>
      <c r="I116" s="84"/>
    </row>
    <row r="117" spans="1:9" s="31" customFormat="1" ht="12.75">
      <c r="A117" s="73" t="s">
        <v>87</v>
      </c>
      <c r="B117" s="77"/>
      <c r="C117" s="28"/>
      <c r="D117" s="28">
        <v>6</v>
      </c>
      <c r="E117" s="28">
        <v>6</v>
      </c>
      <c r="F117" s="83"/>
      <c r="G117" s="39"/>
      <c r="H117" s="39"/>
      <c r="I117" s="84">
        <f>E117/D117</f>
        <v>1</v>
      </c>
    </row>
    <row r="118" spans="1:9" s="31" customFormat="1" ht="12.75">
      <c r="A118" s="73" t="s">
        <v>88</v>
      </c>
      <c r="B118" s="77"/>
      <c r="C118" s="28"/>
      <c r="D118" s="28">
        <v>26.7</v>
      </c>
      <c r="E118" s="28">
        <v>26.7</v>
      </c>
      <c r="F118" s="83"/>
      <c r="G118" s="39"/>
      <c r="H118" s="39"/>
      <c r="I118" s="84">
        <f>E118/D118</f>
        <v>1</v>
      </c>
    </row>
    <row r="119" spans="1:9" s="31" customFormat="1" ht="12.75">
      <c r="A119" s="73" t="s">
        <v>89</v>
      </c>
      <c r="B119" s="77"/>
      <c r="C119" s="28"/>
      <c r="D119" s="28"/>
      <c r="E119" s="28"/>
      <c r="F119" s="83"/>
      <c r="G119" s="39"/>
      <c r="H119" s="39"/>
      <c r="I119" s="84"/>
    </row>
    <row r="120" spans="1:9" s="31" customFormat="1" ht="39">
      <c r="A120" s="53" t="s">
        <v>108</v>
      </c>
      <c r="B120" s="50" t="s">
        <v>103</v>
      </c>
      <c r="C120" s="29">
        <f>C121+C122+C123+C124+C125+C126+C127+C128+C129</f>
        <v>7254.400000000001</v>
      </c>
      <c r="D120" s="29">
        <f>D121+D122+D123+D124+D125+D126+D127+D128+D129</f>
        <v>17025.199999999997</v>
      </c>
      <c r="E120" s="46">
        <f>E121+E122+E123+E124+E125+E126+E127+E128+E129</f>
        <v>12981.4</v>
      </c>
      <c r="F120" s="39">
        <f>E120/C120</f>
        <v>1.7894519188354652</v>
      </c>
      <c r="G120" s="40"/>
      <c r="H120" s="40"/>
      <c r="I120" s="40">
        <f aca="true" t="shared" si="9" ref="I120:I129">E120/D120</f>
        <v>0.7624814980147078</v>
      </c>
    </row>
    <row r="121" spans="1:9" s="31" customFormat="1" ht="12.75">
      <c r="A121" s="73" t="s">
        <v>81</v>
      </c>
      <c r="B121" s="77"/>
      <c r="C121" s="77">
        <v>367.4</v>
      </c>
      <c r="D121" s="79">
        <v>667.4</v>
      </c>
      <c r="E121" s="76">
        <v>542.9</v>
      </c>
      <c r="F121" s="84">
        <f>E121/C121</f>
        <v>1.4776810016330975</v>
      </c>
      <c r="G121" s="39"/>
      <c r="H121" s="39"/>
      <c r="I121" s="84">
        <f t="shared" si="9"/>
        <v>0.8134551992807911</v>
      </c>
    </row>
    <row r="122" spans="1:9" s="31" customFormat="1" ht="12.75">
      <c r="A122" s="73" t="s">
        <v>82</v>
      </c>
      <c r="B122" s="77"/>
      <c r="C122" s="77">
        <v>1094.5</v>
      </c>
      <c r="D122" s="79">
        <v>1094.5</v>
      </c>
      <c r="E122" s="76">
        <v>729.7</v>
      </c>
      <c r="F122" s="84">
        <f>E122/C122</f>
        <v>0.666697121973504</v>
      </c>
      <c r="G122" s="39"/>
      <c r="H122" s="39"/>
      <c r="I122" s="84">
        <f t="shared" si="9"/>
        <v>0.666697121973504</v>
      </c>
    </row>
    <row r="123" spans="1:9" s="31" customFormat="1" ht="12.75">
      <c r="A123" s="73" t="s">
        <v>83</v>
      </c>
      <c r="B123" s="77"/>
      <c r="C123" s="77">
        <v>76.2</v>
      </c>
      <c r="D123" s="79">
        <v>376.2</v>
      </c>
      <c r="E123" s="76">
        <v>50.8</v>
      </c>
      <c r="F123" s="84">
        <f>E123/C123</f>
        <v>0.6666666666666666</v>
      </c>
      <c r="G123" s="39"/>
      <c r="H123" s="39"/>
      <c r="I123" s="84">
        <f t="shared" si="9"/>
        <v>0.13503455608718767</v>
      </c>
    </row>
    <row r="124" spans="1:9" s="31" customFormat="1" ht="12.75">
      <c r="A124" s="73" t="s">
        <v>84</v>
      </c>
      <c r="B124" s="77"/>
      <c r="C124" s="77">
        <v>0.5</v>
      </c>
      <c r="D124" s="79">
        <v>335.5</v>
      </c>
      <c r="E124" s="76">
        <v>175.4</v>
      </c>
      <c r="F124" s="84" t="s">
        <v>20</v>
      </c>
      <c r="G124" s="39"/>
      <c r="H124" s="39"/>
      <c r="I124" s="84">
        <f t="shared" si="9"/>
        <v>0.5228017883755589</v>
      </c>
    </row>
    <row r="125" spans="1:9" s="31" customFormat="1" ht="12.75">
      <c r="A125" s="73" t="s">
        <v>85</v>
      </c>
      <c r="B125" s="77"/>
      <c r="C125" s="80">
        <v>651</v>
      </c>
      <c r="D125" s="79">
        <v>651</v>
      </c>
      <c r="E125" s="76">
        <v>434</v>
      </c>
      <c r="F125" s="84">
        <f>E125/C125</f>
        <v>0.6666666666666666</v>
      </c>
      <c r="G125" s="33"/>
      <c r="H125" s="33"/>
      <c r="I125" s="84">
        <f t="shared" si="9"/>
        <v>0.6666666666666666</v>
      </c>
    </row>
    <row r="126" spans="1:9" s="31" customFormat="1" ht="12.75">
      <c r="A126" s="73" t="s">
        <v>86</v>
      </c>
      <c r="B126" s="77"/>
      <c r="C126" s="77">
        <v>2742.1</v>
      </c>
      <c r="D126" s="79">
        <v>2742.1</v>
      </c>
      <c r="E126" s="76">
        <v>1828.1</v>
      </c>
      <c r="F126" s="84">
        <f>E126/C126</f>
        <v>0.6666788228000438</v>
      </c>
      <c r="G126" s="39"/>
      <c r="H126" s="39"/>
      <c r="I126" s="84">
        <f t="shared" si="9"/>
        <v>0.6666788228000438</v>
      </c>
    </row>
    <row r="127" spans="1:9" s="31" customFormat="1" ht="12.75" customHeight="1">
      <c r="A127" s="73" t="s">
        <v>87</v>
      </c>
      <c r="B127" s="77"/>
      <c r="C127" s="77">
        <v>553.7</v>
      </c>
      <c r="D127" s="79">
        <v>1003.7</v>
      </c>
      <c r="E127" s="76">
        <v>369.2</v>
      </c>
      <c r="F127" s="84">
        <f>E127/C127</f>
        <v>0.6667870688098247</v>
      </c>
      <c r="G127" s="39"/>
      <c r="H127" s="39"/>
      <c r="I127" s="84">
        <f t="shared" si="9"/>
        <v>0.3678389957158513</v>
      </c>
    </row>
    <row r="128" spans="1:9" s="31" customFormat="1" ht="12.75" customHeight="1">
      <c r="A128" s="73" t="s">
        <v>88</v>
      </c>
      <c r="B128" s="77"/>
      <c r="C128" s="80">
        <v>1769</v>
      </c>
      <c r="D128" s="79">
        <v>1919</v>
      </c>
      <c r="E128" s="76">
        <v>1325.2</v>
      </c>
      <c r="F128" s="84">
        <f>E128/C128</f>
        <v>0.7491237987563596</v>
      </c>
      <c r="G128" s="39"/>
      <c r="H128" s="39"/>
      <c r="I128" s="84">
        <f t="shared" si="9"/>
        <v>0.690568004168838</v>
      </c>
    </row>
    <row r="129" spans="1:9" s="31" customFormat="1" ht="12.75">
      <c r="A129" s="73" t="s">
        <v>89</v>
      </c>
      <c r="B129" s="77"/>
      <c r="C129" s="77"/>
      <c r="D129" s="79">
        <v>8235.8</v>
      </c>
      <c r="E129" s="76">
        <v>7526.1</v>
      </c>
      <c r="F129" s="84"/>
      <c r="G129" s="39"/>
      <c r="H129" s="39"/>
      <c r="I129" s="84">
        <f t="shared" si="9"/>
        <v>0.9138274363146265</v>
      </c>
    </row>
    <row r="130" spans="1:9" s="31" customFormat="1" ht="26.25">
      <c r="A130" s="56" t="s">
        <v>104</v>
      </c>
      <c r="B130" s="50" t="s">
        <v>105</v>
      </c>
      <c r="C130" s="46">
        <v>0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</row>
    <row r="131" spans="1:9" s="31" customFormat="1" ht="12.75">
      <c r="A131" s="73" t="s">
        <v>89</v>
      </c>
      <c r="B131" s="77"/>
      <c r="C131" s="77"/>
      <c r="D131" s="76"/>
      <c r="E131" s="76"/>
      <c r="F131" s="38"/>
      <c r="G131" s="39"/>
      <c r="H131" s="39"/>
      <c r="I131" s="40"/>
    </row>
    <row r="132" spans="1:9" s="31" customFormat="1" ht="12.75">
      <c r="A132" s="81"/>
      <c r="B132" s="77"/>
      <c r="C132" s="77"/>
      <c r="D132" s="77"/>
      <c r="E132" s="76"/>
      <c r="F132" s="38"/>
      <c r="G132" s="39"/>
      <c r="H132" s="39"/>
      <c r="I132" s="40"/>
    </row>
    <row r="133" spans="1:9" s="31" customFormat="1" ht="12.75">
      <c r="A133" s="107" t="s">
        <v>106</v>
      </c>
      <c r="B133" s="108"/>
      <c r="C133" s="38">
        <f>C134+C135+C136+C137+C138+C139+C140+C141+C142</f>
        <v>24709.000000000004</v>
      </c>
      <c r="D133" s="38">
        <f>D90+D100+D110+D120+D130</f>
        <v>34540.7</v>
      </c>
      <c r="E133" s="46">
        <f>E134+E135+E136+E137+E138+E139+E140+E141+E142</f>
        <v>25715.8</v>
      </c>
      <c r="F133" s="33">
        <f aca="true" t="shared" si="10" ref="F133:F141">E133/C133</f>
        <v>1.0407462867780968</v>
      </c>
      <c r="G133" s="39" t="e">
        <f>E133/#REF!</f>
        <v>#REF!</v>
      </c>
      <c r="H133" s="39" t="e">
        <f>E133/#REF!</f>
        <v>#REF!</v>
      </c>
      <c r="I133" s="40">
        <f aca="true" t="shared" si="11" ref="I133:I152">E133/D133</f>
        <v>0.7445072045442044</v>
      </c>
    </row>
    <row r="134" spans="1:9" s="31" customFormat="1" ht="12.75">
      <c r="A134" s="57" t="s">
        <v>81</v>
      </c>
      <c r="B134" s="45"/>
      <c r="C134" s="38">
        <f aca="true" t="shared" si="12" ref="C134:C141">C101+C91+C121+C111</f>
        <v>3438.4</v>
      </c>
      <c r="D134" s="38">
        <f aca="true" t="shared" si="13" ref="D134:E141">D91+D101+D111+D121</f>
        <v>3656.5</v>
      </c>
      <c r="E134" s="38">
        <f t="shared" si="13"/>
        <v>2561.9</v>
      </c>
      <c r="F134" s="33">
        <f t="shared" si="10"/>
        <v>0.7450849232201023</v>
      </c>
      <c r="G134" s="39" t="e">
        <f>E134/#REF!</f>
        <v>#REF!</v>
      </c>
      <c r="H134" s="39" t="e">
        <f>E134/#REF!</f>
        <v>#REF!</v>
      </c>
      <c r="I134" s="40">
        <f t="shared" si="11"/>
        <v>0.7006426910980446</v>
      </c>
    </row>
    <row r="135" spans="1:9" s="31" customFormat="1" ht="12.75">
      <c r="A135" s="57" t="s">
        <v>82</v>
      </c>
      <c r="B135" s="58"/>
      <c r="C135" s="38">
        <f t="shared" si="12"/>
        <v>2559.5</v>
      </c>
      <c r="D135" s="38">
        <f t="shared" si="13"/>
        <v>2574</v>
      </c>
      <c r="E135" s="38">
        <f t="shared" si="13"/>
        <v>1892.2</v>
      </c>
      <c r="F135" s="33">
        <f t="shared" si="10"/>
        <v>0.7392850166048056</v>
      </c>
      <c r="G135" s="39" t="e">
        <f>E135/#REF!</f>
        <v>#REF!</v>
      </c>
      <c r="H135" s="39" t="e">
        <f>E135/#REF!</f>
        <v>#REF!</v>
      </c>
      <c r="I135" s="40">
        <f t="shared" si="11"/>
        <v>0.7351204351204351</v>
      </c>
    </row>
    <row r="136" spans="1:9" s="31" customFormat="1" ht="12.75">
      <c r="A136" s="57" t="s">
        <v>83</v>
      </c>
      <c r="B136" s="58"/>
      <c r="C136" s="38">
        <f t="shared" si="12"/>
        <v>3003.1</v>
      </c>
      <c r="D136" s="38">
        <f t="shared" si="13"/>
        <v>3319.6</v>
      </c>
      <c r="E136" s="38">
        <f t="shared" si="13"/>
        <v>2040.3</v>
      </c>
      <c r="F136" s="33">
        <f t="shared" si="10"/>
        <v>0.6793979554460391</v>
      </c>
      <c r="G136" s="39" t="e">
        <f>E136/#REF!</f>
        <v>#REF!</v>
      </c>
      <c r="H136" s="39" t="e">
        <f>E136/#REF!</f>
        <v>#REF!</v>
      </c>
      <c r="I136" s="40">
        <f t="shared" si="11"/>
        <v>0.6146222436438125</v>
      </c>
    </row>
    <row r="137" spans="1:9" s="31" customFormat="1" ht="12.75">
      <c r="A137" s="57" t="s">
        <v>84</v>
      </c>
      <c r="B137" s="45"/>
      <c r="C137" s="38">
        <f t="shared" si="12"/>
        <v>1918.5</v>
      </c>
      <c r="D137" s="38">
        <f t="shared" si="13"/>
        <v>2260.9</v>
      </c>
      <c r="E137" s="38">
        <f t="shared" si="13"/>
        <v>1791.3000000000002</v>
      </c>
      <c r="F137" s="33">
        <f t="shared" si="10"/>
        <v>0.9336982017200939</v>
      </c>
      <c r="G137" s="39" t="e">
        <f>E137/#REF!</f>
        <v>#REF!</v>
      </c>
      <c r="H137" s="39" t="e">
        <f>E137/#REF!</f>
        <v>#REF!</v>
      </c>
      <c r="I137" s="40">
        <f t="shared" si="11"/>
        <v>0.7922951037197576</v>
      </c>
    </row>
    <row r="138" spans="1:9" s="31" customFormat="1" ht="12.75">
      <c r="A138" s="57" t="s">
        <v>85</v>
      </c>
      <c r="B138" s="58"/>
      <c r="C138" s="38">
        <f t="shared" si="12"/>
        <v>2562.4</v>
      </c>
      <c r="D138" s="38">
        <f t="shared" si="13"/>
        <v>2575.8</v>
      </c>
      <c r="E138" s="38">
        <f t="shared" si="13"/>
        <v>1888.1000000000001</v>
      </c>
      <c r="F138" s="33">
        <f t="shared" si="10"/>
        <v>0.7368482672494536</v>
      </c>
      <c r="G138" s="39" t="e">
        <f>E138/#REF!</f>
        <v>#REF!</v>
      </c>
      <c r="H138" s="39" t="e">
        <f>E138/#REF!</f>
        <v>#REF!</v>
      </c>
      <c r="I138" s="40">
        <f t="shared" si="11"/>
        <v>0.7330149856355307</v>
      </c>
    </row>
    <row r="139" spans="1:9" s="31" customFormat="1" ht="12.75">
      <c r="A139" s="57" t="s">
        <v>86</v>
      </c>
      <c r="B139" s="58"/>
      <c r="C139" s="38">
        <f t="shared" si="12"/>
        <v>4205</v>
      </c>
      <c r="D139" s="38">
        <f t="shared" si="13"/>
        <v>4212.4</v>
      </c>
      <c r="E139" s="38">
        <f t="shared" si="13"/>
        <v>2948.5</v>
      </c>
      <c r="F139" s="33">
        <f t="shared" si="10"/>
        <v>0.7011890606420927</v>
      </c>
      <c r="G139" s="39" t="e">
        <f>E139/#REF!</f>
        <v>#REF!</v>
      </c>
      <c r="H139" s="39" t="e">
        <f>E139/#REF!</f>
        <v>#REF!</v>
      </c>
      <c r="I139" s="40">
        <f t="shared" si="11"/>
        <v>0.6999572690152882</v>
      </c>
    </row>
    <row r="140" spans="1:9" s="31" customFormat="1" ht="12.75">
      <c r="A140" s="57" t="s">
        <v>87</v>
      </c>
      <c r="B140" s="58"/>
      <c r="C140" s="38">
        <f t="shared" si="12"/>
        <v>2896</v>
      </c>
      <c r="D140" s="38">
        <f t="shared" si="13"/>
        <v>3359.4000000000005</v>
      </c>
      <c r="E140" s="38">
        <f t="shared" si="13"/>
        <v>1965.6000000000001</v>
      </c>
      <c r="F140" s="33">
        <f t="shared" si="10"/>
        <v>0.6787292817679559</v>
      </c>
      <c r="G140" s="39" t="e">
        <f>E140/#REF!</f>
        <v>#REF!</v>
      </c>
      <c r="H140" s="39" t="e">
        <f>E140/#REF!</f>
        <v>#REF!</v>
      </c>
      <c r="I140" s="40">
        <f t="shared" si="11"/>
        <v>0.5851044829433827</v>
      </c>
    </row>
    <row r="141" spans="1:9" ht="12.75">
      <c r="A141" s="57" t="s">
        <v>88</v>
      </c>
      <c r="B141" s="58"/>
      <c r="C141" s="38">
        <f t="shared" si="12"/>
        <v>3762.9</v>
      </c>
      <c r="D141" s="38">
        <f t="shared" si="13"/>
        <v>3947</v>
      </c>
      <c r="E141" s="38">
        <f t="shared" si="13"/>
        <v>2710.1000000000004</v>
      </c>
      <c r="F141" s="33">
        <f t="shared" si="10"/>
        <v>0.7202157910122513</v>
      </c>
      <c r="G141" s="39" t="e">
        <f>E141/#REF!</f>
        <v>#REF!</v>
      </c>
      <c r="H141" s="39" t="e">
        <f>E141/#REF!</f>
        <v>#REF!</v>
      </c>
      <c r="I141" s="40">
        <f t="shared" si="11"/>
        <v>0.6866227514568027</v>
      </c>
    </row>
    <row r="142" spans="1:9" ht="12.75">
      <c r="A142" s="57" t="s">
        <v>89</v>
      </c>
      <c r="B142" s="58"/>
      <c r="C142" s="38">
        <f>C109+C99+C129+C119+C131</f>
        <v>363.2</v>
      </c>
      <c r="D142" s="38">
        <f>D99+D109+D119+D129+D131</f>
        <v>8635.099999999999</v>
      </c>
      <c r="E142" s="38">
        <f>E99+E109+E119+E129+E131</f>
        <v>7917.8</v>
      </c>
      <c r="F142" s="30" t="s">
        <v>20</v>
      </c>
      <c r="G142" s="40" t="e">
        <f>E142/#REF!</f>
        <v>#REF!</v>
      </c>
      <c r="H142" s="40" t="e">
        <f>E142/#REF!</f>
        <v>#REF!</v>
      </c>
      <c r="I142" s="40">
        <f t="shared" si="11"/>
        <v>0.9169320563745644</v>
      </c>
    </row>
    <row r="143" spans="1:9" ht="16.5">
      <c r="A143" s="109" t="s">
        <v>62</v>
      </c>
      <c r="B143" s="110"/>
      <c r="C143" s="51">
        <f>C133+C80</f>
        <v>50115.2</v>
      </c>
      <c r="D143" s="51">
        <f>D133+D80</f>
        <v>60791.899999999994</v>
      </c>
      <c r="E143" s="51">
        <f>E133+E80</f>
        <v>40731.6</v>
      </c>
      <c r="F143" s="59">
        <f aca="true" t="shared" si="14" ref="F143:F152">E143/C143</f>
        <v>0.8127594023370155</v>
      </c>
      <c r="G143" s="59" t="e">
        <f>E143/#REF!</f>
        <v>#REF!</v>
      </c>
      <c r="H143" s="59" t="e">
        <f>E143/#REF!</f>
        <v>#REF!</v>
      </c>
      <c r="I143" s="52">
        <f t="shared" si="11"/>
        <v>0.6700168936980091</v>
      </c>
    </row>
    <row r="144" spans="1:9" ht="15">
      <c r="A144" s="60" t="s">
        <v>81</v>
      </c>
      <c r="B144" s="61"/>
      <c r="C144" s="62">
        <f aca="true" t="shared" si="15" ref="C144:E152">C81+C134</f>
        <v>4572</v>
      </c>
      <c r="D144" s="62">
        <f t="shared" si="15"/>
        <v>4890.1</v>
      </c>
      <c r="E144" s="62">
        <f t="shared" si="15"/>
        <v>3416.2</v>
      </c>
      <c r="F144" s="63">
        <f t="shared" si="14"/>
        <v>0.7472003499562554</v>
      </c>
      <c r="G144" s="63" t="e">
        <f>E144/#REF!</f>
        <v>#REF!</v>
      </c>
      <c r="H144" s="63" t="e">
        <f>E144/#REF!</f>
        <v>#REF!</v>
      </c>
      <c r="I144" s="64">
        <f t="shared" si="11"/>
        <v>0.6985951207541767</v>
      </c>
    </row>
    <row r="145" spans="1:9" ht="15">
      <c r="A145" s="60" t="s">
        <v>82</v>
      </c>
      <c r="B145" s="61"/>
      <c r="C145" s="62">
        <f t="shared" si="15"/>
        <v>3113</v>
      </c>
      <c r="D145" s="62">
        <f t="shared" si="15"/>
        <v>3127.5</v>
      </c>
      <c r="E145" s="62">
        <f t="shared" si="15"/>
        <v>2182.7</v>
      </c>
      <c r="F145" s="63">
        <f t="shared" si="14"/>
        <v>0.7011564407324125</v>
      </c>
      <c r="G145" s="63" t="e">
        <f>E145/#REF!</f>
        <v>#REF!</v>
      </c>
      <c r="H145" s="63" t="e">
        <f>E145/#REF!</f>
        <v>#REF!</v>
      </c>
      <c r="I145" s="64">
        <f t="shared" si="11"/>
        <v>0.6979056754596322</v>
      </c>
    </row>
    <row r="146" spans="1:9" ht="15">
      <c r="A146" s="60" t="s">
        <v>83</v>
      </c>
      <c r="B146" s="61"/>
      <c r="C146" s="62">
        <f t="shared" si="15"/>
        <v>3879.8999999999996</v>
      </c>
      <c r="D146" s="62">
        <f t="shared" si="15"/>
        <v>4196.4</v>
      </c>
      <c r="E146" s="62">
        <f t="shared" si="15"/>
        <v>2661</v>
      </c>
      <c r="F146" s="63">
        <f t="shared" si="14"/>
        <v>0.6858424186190366</v>
      </c>
      <c r="G146" s="63" t="e">
        <f>E146/#REF!</f>
        <v>#REF!</v>
      </c>
      <c r="H146" s="63" t="e">
        <f>E146/#REF!</f>
        <v>#REF!</v>
      </c>
      <c r="I146" s="64">
        <f t="shared" si="11"/>
        <v>0.6341149556762941</v>
      </c>
    </row>
    <row r="147" spans="1:9" ht="15">
      <c r="A147" s="60" t="s">
        <v>84</v>
      </c>
      <c r="B147" s="61"/>
      <c r="C147" s="62">
        <f t="shared" si="15"/>
        <v>3177.4</v>
      </c>
      <c r="D147" s="62">
        <f t="shared" si="15"/>
        <v>3519.8</v>
      </c>
      <c r="E147" s="62">
        <f t="shared" si="15"/>
        <v>2504.2000000000003</v>
      </c>
      <c r="F147" s="63">
        <f t="shared" si="14"/>
        <v>0.7881286586517279</v>
      </c>
      <c r="G147" s="63" t="e">
        <f>E147/#REF!</f>
        <v>#REF!</v>
      </c>
      <c r="H147" s="63" t="e">
        <f>E147/#REF!</f>
        <v>#REF!</v>
      </c>
      <c r="I147" s="64">
        <f t="shared" si="11"/>
        <v>0.7114608784590034</v>
      </c>
    </row>
    <row r="148" spans="1:9" ht="15">
      <c r="A148" s="60" t="s">
        <v>85</v>
      </c>
      <c r="B148" s="61"/>
      <c r="C148" s="62">
        <f t="shared" si="15"/>
        <v>2865.1</v>
      </c>
      <c r="D148" s="62">
        <f t="shared" si="15"/>
        <v>2878.5</v>
      </c>
      <c r="E148" s="62">
        <f t="shared" si="15"/>
        <v>2157.2000000000003</v>
      </c>
      <c r="F148" s="63">
        <f t="shared" si="14"/>
        <v>0.7529231091410423</v>
      </c>
      <c r="G148" s="63" t="e">
        <f>E148/#REF!</f>
        <v>#REF!</v>
      </c>
      <c r="H148" s="63" t="e">
        <f>E148/#REF!</f>
        <v>#REF!</v>
      </c>
      <c r="I148" s="64">
        <f t="shared" si="11"/>
        <v>0.7494180997047074</v>
      </c>
    </row>
    <row r="149" spans="1:9" ht="15">
      <c r="A149" s="60" t="s">
        <v>86</v>
      </c>
      <c r="B149" s="61"/>
      <c r="C149" s="62">
        <f t="shared" si="15"/>
        <v>5596.5</v>
      </c>
      <c r="D149" s="62">
        <f t="shared" si="15"/>
        <v>5653.9</v>
      </c>
      <c r="E149" s="62">
        <f t="shared" si="15"/>
        <v>3827.6</v>
      </c>
      <c r="F149" s="63">
        <f t="shared" si="14"/>
        <v>0.6839274546591619</v>
      </c>
      <c r="G149" s="63" t="e">
        <f>E149/#REF!</f>
        <v>#REF!</v>
      </c>
      <c r="H149" s="63" t="e">
        <f>E149/#REF!</f>
        <v>#REF!</v>
      </c>
      <c r="I149" s="64">
        <f t="shared" si="11"/>
        <v>0.676984028723536</v>
      </c>
    </row>
    <row r="150" spans="1:9" ht="15">
      <c r="A150" s="60" t="s">
        <v>87</v>
      </c>
      <c r="B150" s="61"/>
      <c r="C150" s="62">
        <f t="shared" si="15"/>
        <v>3299.3</v>
      </c>
      <c r="D150" s="62">
        <f t="shared" si="15"/>
        <v>3762.7000000000007</v>
      </c>
      <c r="E150" s="62">
        <f t="shared" si="15"/>
        <v>2234.3</v>
      </c>
      <c r="F150" s="63">
        <f t="shared" si="14"/>
        <v>0.6772042554481253</v>
      </c>
      <c r="G150" s="63" t="e">
        <f>E150/#REF!</f>
        <v>#REF!</v>
      </c>
      <c r="H150" s="63" t="e">
        <f>E150/#REF!</f>
        <v>#REF!</v>
      </c>
      <c r="I150" s="64">
        <f t="shared" si="11"/>
        <v>0.5938023228001169</v>
      </c>
    </row>
    <row r="151" spans="1:9" ht="15">
      <c r="A151" s="60" t="s">
        <v>88</v>
      </c>
      <c r="B151" s="61"/>
      <c r="C151" s="62">
        <f t="shared" si="15"/>
        <v>4470.6</v>
      </c>
      <c r="D151" s="62">
        <f t="shared" si="15"/>
        <v>4714.7</v>
      </c>
      <c r="E151" s="62">
        <f t="shared" si="15"/>
        <v>3276.5000000000005</v>
      </c>
      <c r="F151" s="63">
        <f t="shared" si="14"/>
        <v>0.7328993871068761</v>
      </c>
      <c r="G151" s="63" t="e">
        <f>E151/#REF!</f>
        <v>#REF!</v>
      </c>
      <c r="H151" s="63" t="e">
        <f>E151/#REF!</f>
        <v>#REF!</v>
      </c>
      <c r="I151" s="64">
        <f t="shared" si="11"/>
        <v>0.6949540797929881</v>
      </c>
    </row>
    <row r="152" spans="1:9" ht="15">
      <c r="A152" s="65" t="s">
        <v>89</v>
      </c>
      <c r="B152" s="61"/>
      <c r="C152" s="62">
        <f t="shared" si="15"/>
        <v>19141.399999999998</v>
      </c>
      <c r="D152" s="62">
        <f t="shared" si="15"/>
        <v>28048.299999999996</v>
      </c>
      <c r="E152" s="62">
        <f t="shared" si="15"/>
        <v>18471.899999999998</v>
      </c>
      <c r="F152" s="63">
        <f t="shared" si="14"/>
        <v>0.9650234570094142</v>
      </c>
      <c r="G152" s="63" t="e">
        <f>E152/#REF!</f>
        <v>#REF!</v>
      </c>
      <c r="H152" s="63" t="e">
        <f>E152/#REF!</f>
        <v>#REF!</v>
      </c>
      <c r="I152" s="64">
        <f t="shared" si="11"/>
        <v>0.6585746729748327</v>
      </c>
    </row>
    <row r="153" spans="7:9" ht="12.75">
      <c r="G153" s="85"/>
      <c r="H153" s="85"/>
      <c r="I153" s="85"/>
    </row>
    <row r="154" spans="7:9" ht="12.75">
      <c r="G154" s="85"/>
      <c r="H154" s="85"/>
      <c r="I154" s="85"/>
    </row>
    <row r="155" spans="7:9" ht="12.75">
      <c r="G155" s="85"/>
      <c r="H155" s="85"/>
      <c r="I155" s="85"/>
    </row>
    <row r="156" spans="7:9" ht="12.75">
      <c r="G156" s="85"/>
      <c r="H156" s="85"/>
      <c r="I156" s="85"/>
    </row>
    <row r="157" spans="7:9" ht="12.75">
      <c r="G157" s="85"/>
      <c r="H157" s="85"/>
      <c r="I157" s="85"/>
    </row>
    <row r="158" spans="7:9" ht="12.75">
      <c r="G158" s="85"/>
      <c r="H158" s="85"/>
      <c r="I158" s="85"/>
    </row>
    <row r="159" spans="7:9" ht="12.75">
      <c r="G159" s="85"/>
      <c r="H159" s="85"/>
      <c r="I159" s="85"/>
    </row>
    <row r="160" spans="7:9" ht="12.75">
      <c r="G160" s="85"/>
      <c r="H160" s="85"/>
      <c r="I160" s="85"/>
    </row>
    <row r="161" spans="7:9" ht="12.75">
      <c r="G161" s="85"/>
      <c r="H161" s="85"/>
      <c r="I161" s="85"/>
    </row>
    <row r="162" spans="7:9" ht="12.75">
      <c r="G162" s="85"/>
      <c r="H162" s="85"/>
      <c r="I162" s="85"/>
    </row>
    <row r="163" spans="7:9" ht="12.75">
      <c r="G163" s="85"/>
      <c r="H163" s="85"/>
      <c r="I163" s="85"/>
    </row>
    <row r="164" spans="7:9" ht="12.75">
      <c r="G164" s="85"/>
      <c r="H164" s="85"/>
      <c r="I164" s="85"/>
    </row>
    <row r="165" spans="7:9" ht="12.75">
      <c r="G165" s="85"/>
      <c r="H165" s="85"/>
      <c r="I165" s="85"/>
    </row>
    <row r="166" spans="7:9" ht="12.75">
      <c r="G166" s="85"/>
      <c r="H166" s="85"/>
      <c r="I166" s="85"/>
    </row>
    <row r="167" spans="7:9" ht="12.75">
      <c r="G167" s="85"/>
      <c r="H167" s="85"/>
      <c r="I167" s="85"/>
    </row>
    <row r="168" spans="7:9" ht="12.75">
      <c r="G168" s="85"/>
      <c r="H168" s="85"/>
      <c r="I168" s="85"/>
    </row>
    <row r="169" spans="7:9" ht="12.75">
      <c r="G169" s="85"/>
      <c r="H169" s="85"/>
      <c r="I169" s="85"/>
    </row>
    <row r="170" spans="7:9" ht="12.75">
      <c r="G170" s="85"/>
      <c r="H170" s="85"/>
      <c r="I170" s="85"/>
    </row>
    <row r="171" spans="7:9" ht="12.75">
      <c r="G171" s="85"/>
      <c r="H171" s="85"/>
      <c r="I171" s="85"/>
    </row>
    <row r="172" spans="7:9" ht="12.75">
      <c r="G172" s="85"/>
      <c r="H172" s="85"/>
      <c r="I172" s="85"/>
    </row>
    <row r="173" spans="7:9" ht="12.75">
      <c r="G173" s="85"/>
      <c r="H173" s="85"/>
      <c r="I173" s="85"/>
    </row>
    <row r="174" spans="7:9" ht="12.75">
      <c r="G174" s="85"/>
      <c r="H174" s="85"/>
      <c r="I174" s="85"/>
    </row>
    <row r="175" spans="7:9" ht="12.75">
      <c r="G175" s="85"/>
      <c r="H175" s="85"/>
      <c r="I175" s="85"/>
    </row>
    <row r="176" spans="7:9" ht="12.75">
      <c r="G176" s="85"/>
      <c r="H176" s="85"/>
      <c r="I176" s="85"/>
    </row>
    <row r="177" spans="7:9" ht="12.75">
      <c r="G177" s="85"/>
      <c r="H177" s="85"/>
      <c r="I177" s="85"/>
    </row>
    <row r="178" spans="7:9" ht="12.75">
      <c r="G178" s="85"/>
      <c r="H178" s="85"/>
      <c r="I178" s="85"/>
    </row>
    <row r="179" spans="7:9" ht="12.75">
      <c r="G179" s="85"/>
      <c r="H179" s="85"/>
      <c r="I179" s="85"/>
    </row>
    <row r="180" spans="7:9" ht="12.75">
      <c r="G180" s="85"/>
      <c r="H180" s="85"/>
      <c r="I180" s="85"/>
    </row>
    <row r="181" spans="7:9" ht="12.75">
      <c r="G181" s="85"/>
      <c r="H181" s="85"/>
      <c r="I181" s="85"/>
    </row>
    <row r="182" spans="7:9" ht="12.75">
      <c r="G182" s="85"/>
      <c r="H182" s="85"/>
      <c r="I182" s="85"/>
    </row>
    <row r="183" spans="7:9" ht="12.75">
      <c r="G183" s="85"/>
      <c r="H183" s="85"/>
      <c r="I183" s="85"/>
    </row>
    <row r="184" spans="7:9" ht="12.75">
      <c r="G184" s="85"/>
      <c r="H184" s="85"/>
      <c r="I184" s="85"/>
    </row>
    <row r="185" spans="7:9" ht="12.75">
      <c r="G185" s="85"/>
      <c r="H185" s="85"/>
      <c r="I185" s="85"/>
    </row>
    <row r="186" spans="7:9" ht="12.75">
      <c r="G186" s="85"/>
      <c r="H186" s="85"/>
      <c r="I186" s="85"/>
    </row>
    <row r="187" spans="7:9" ht="12.75">
      <c r="G187" s="85"/>
      <c r="H187" s="85"/>
      <c r="I187" s="85"/>
    </row>
    <row r="188" spans="7:9" ht="12.75">
      <c r="G188" s="85"/>
      <c r="H188" s="85"/>
      <c r="I188" s="85"/>
    </row>
    <row r="189" spans="7:9" ht="12.75">
      <c r="G189" s="85"/>
      <c r="H189" s="85"/>
      <c r="I189" s="85"/>
    </row>
    <row r="190" spans="7:9" ht="12.75">
      <c r="G190" s="85"/>
      <c r="H190" s="85"/>
      <c r="I190" s="85"/>
    </row>
    <row r="191" spans="7:9" ht="12.75">
      <c r="G191" s="85"/>
      <c r="H191" s="85"/>
      <c r="I191" s="85"/>
    </row>
    <row r="192" spans="7:9" ht="12.75">
      <c r="G192" s="85"/>
      <c r="H192" s="85"/>
      <c r="I192" s="85"/>
    </row>
    <row r="193" spans="7:9" ht="12.75">
      <c r="G193" s="85"/>
      <c r="H193" s="85"/>
      <c r="I193" s="85"/>
    </row>
    <row r="194" spans="7:9" ht="12.75">
      <c r="G194" s="85"/>
      <c r="H194" s="85"/>
      <c r="I194" s="85"/>
    </row>
    <row r="195" spans="7:9" ht="12.75">
      <c r="G195" s="85"/>
      <c r="H195" s="85"/>
      <c r="I195" s="85"/>
    </row>
    <row r="196" spans="7:9" ht="12.75">
      <c r="G196" s="85"/>
      <c r="H196" s="85"/>
      <c r="I196" s="85"/>
    </row>
    <row r="197" spans="7:9" ht="12.75">
      <c r="G197" s="85"/>
      <c r="H197" s="85"/>
      <c r="I197" s="85"/>
    </row>
    <row r="198" spans="7:9" ht="12.75">
      <c r="G198" s="85"/>
      <c r="H198" s="85"/>
      <c r="I198" s="85"/>
    </row>
    <row r="199" spans="7:9" ht="12.75">
      <c r="G199" s="85"/>
      <c r="H199" s="85"/>
      <c r="I199" s="85"/>
    </row>
    <row r="200" spans="7:9" ht="12.75">
      <c r="G200" s="85"/>
      <c r="H200" s="85"/>
      <c r="I200" s="85"/>
    </row>
    <row r="201" spans="7:9" ht="12.75">
      <c r="G201" s="85"/>
      <c r="H201" s="85"/>
      <c r="I201" s="85"/>
    </row>
    <row r="202" spans="7:9" ht="12.75">
      <c r="G202" s="85"/>
      <c r="H202" s="85"/>
      <c r="I202" s="85"/>
    </row>
    <row r="203" spans="7:9" ht="12.75">
      <c r="G203" s="85"/>
      <c r="H203" s="85"/>
      <c r="I203" s="85"/>
    </row>
    <row r="204" spans="7:9" ht="12.75">
      <c r="G204" s="85"/>
      <c r="H204" s="85"/>
      <c r="I204" s="85"/>
    </row>
    <row r="205" spans="7:9" ht="12.75">
      <c r="G205" s="85"/>
      <c r="H205" s="85"/>
      <c r="I205" s="85"/>
    </row>
    <row r="206" spans="7:9" ht="12.75">
      <c r="G206" s="85"/>
      <c r="H206" s="85"/>
      <c r="I206" s="85"/>
    </row>
    <row r="207" spans="7:9" ht="12.75">
      <c r="G207" s="85"/>
      <c r="H207" s="85"/>
      <c r="I207" s="85"/>
    </row>
    <row r="208" spans="7:9" ht="12.75">
      <c r="G208" s="85"/>
      <c r="H208" s="85"/>
      <c r="I208" s="85"/>
    </row>
    <row r="209" spans="7:9" ht="12.75">
      <c r="G209" s="85"/>
      <c r="H209" s="85"/>
      <c r="I209" s="85"/>
    </row>
    <row r="210" spans="7:9" ht="12.75">
      <c r="G210" s="85"/>
      <c r="H210" s="85"/>
      <c r="I210" s="85"/>
    </row>
    <row r="211" spans="7:9" ht="12.75">
      <c r="G211" s="85"/>
      <c r="H211" s="85"/>
      <c r="I211" s="85"/>
    </row>
    <row r="212" spans="7:9" ht="12.75">
      <c r="G212" s="85"/>
      <c r="H212" s="85"/>
      <c r="I212" s="85"/>
    </row>
    <row r="213" spans="7:9" ht="12.75">
      <c r="G213" s="85"/>
      <c r="H213" s="85"/>
      <c r="I213" s="85"/>
    </row>
    <row r="214" spans="7:9" ht="12.75">
      <c r="G214" s="85"/>
      <c r="H214" s="85"/>
      <c r="I214" s="85"/>
    </row>
    <row r="215" spans="7:9" ht="12.75">
      <c r="G215" s="85"/>
      <c r="H215" s="85"/>
      <c r="I215" s="85"/>
    </row>
    <row r="216" spans="7:9" ht="12.75">
      <c r="G216" s="85"/>
      <c r="H216" s="85"/>
      <c r="I216" s="85"/>
    </row>
    <row r="217" spans="7:9" ht="12.75">
      <c r="G217" s="85"/>
      <c r="H217" s="85"/>
      <c r="I217" s="85"/>
    </row>
    <row r="218" spans="7:9" ht="12.75">
      <c r="G218" s="85"/>
      <c r="H218" s="85"/>
      <c r="I218" s="85"/>
    </row>
    <row r="219" spans="7:9" ht="12.75">
      <c r="G219" s="85"/>
      <c r="H219" s="85"/>
      <c r="I219" s="85"/>
    </row>
    <row r="220" spans="7:9" ht="12.75">
      <c r="G220" s="85"/>
      <c r="H220" s="85"/>
      <c r="I220" s="85"/>
    </row>
    <row r="221" spans="7:9" ht="12.75">
      <c r="G221" s="85"/>
      <c r="H221" s="85"/>
      <c r="I221" s="85"/>
    </row>
    <row r="222" spans="7:9" ht="12.75">
      <c r="G222" s="85"/>
      <c r="H222" s="85"/>
      <c r="I222" s="85"/>
    </row>
    <row r="223" spans="7:9" ht="12.75">
      <c r="G223" s="85"/>
      <c r="H223" s="85"/>
      <c r="I223" s="85"/>
    </row>
    <row r="224" spans="7:9" ht="12.75">
      <c r="G224" s="85"/>
      <c r="H224" s="85"/>
      <c r="I224" s="85"/>
    </row>
    <row r="225" spans="7:9" ht="12.75">
      <c r="G225" s="85"/>
      <c r="H225" s="85"/>
      <c r="I225" s="85"/>
    </row>
    <row r="226" spans="7:9" ht="12.75">
      <c r="G226" s="85"/>
      <c r="H226" s="85"/>
      <c r="I226" s="85"/>
    </row>
    <row r="227" spans="7:9" ht="12.75">
      <c r="G227" s="85"/>
      <c r="H227" s="85"/>
      <c r="I227" s="85"/>
    </row>
    <row r="228" spans="7:9" ht="12.75">
      <c r="G228" s="85"/>
      <c r="H228" s="85"/>
      <c r="I228" s="85"/>
    </row>
    <row r="229" spans="7:9" ht="12.75">
      <c r="G229" s="85"/>
      <c r="H229" s="85"/>
      <c r="I229" s="85"/>
    </row>
    <row r="230" spans="7:9" ht="12.75">
      <c r="G230" s="85"/>
      <c r="H230" s="85"/>
      <c r="I230" s="85"/>
    </row>
    <row r="231" spans="7:9" ht="12.75">
      <c r="G231" s="85"/>
      <c r="H231" s="85"/>
      <c r="I231" s="85"/>
    </row>
    <row r="232" spans="7:9" ht="12.75">
      <c r="G232" s="85"/>
      <c r="H232" s="85"/>
      <c r="I232" s="85"/>
    </row>
    <row r="233" spans="7:9" ht="12.75">
      <c r="G233" s="85"/>
      <c r="H233" s="85"/>
      <c r="I233" s="85"/>
    </row>
    <row r="234" spans="7:9" ht="12.75">
      <c r="G234" s="85"/>
      <c r="H234" s="85"/>
      <c r="I234" s="85"/>
    </row>
    <row r="235" spans="7:9" ht="12.75">
      <c r="G235" s="85"/>
      <c r="H235" s="85"/>
      <c r="I235" s="85"/>
    </row>
    <row r="236" spans="7:9" ht="12.75">
      <c r="G236" s="85"/>
      <c r="H236" s="85"/>
      <c r="I236" s="85"/>
    </row>
    <row r="237" spans="7:9" ht="12.75">
      <c r="G237" s="85"/>
      <c r="H237" s="85"/>
      <c r="I237" s="85"/>
    </row>
    <row r="238" spans="7:9" ht="12.75">
      <c r="G238" s="85"/>
      <c r="H238" s="85"/>
      <c r="I238" s="85"/>
    </row>
    <row r="239" spans="7:9" ht="12.75">
      <c r="G239" s="85"/>
      <c r="H239" s="85"/>
      <c r="I239" s="85"/>
    </row>
    <row r="240" spans="7:9" ht="12.75">
      <c r="G240" s="85"/>
      <c r="H240" s="85"/>
      <c r="I240" s="85"/>
    </row>
    <row r="241" spans="7:9" ht="12.75">
      <c r="G241" s="85"/>
      <c r="H241" s="85"/>
      <c r="I241" s="85"/>
    </row>
    <row r="242" spans="7:9" ht="12.75">
      <c r="G242" s="85"/>
      <c r="H242" s="85"/>
      <c r="I242" s="85"/>
    </row>
    <row r="243" spans="7:9" ht="12.75">
      <c r="G243" s="85"/>
      <c r="H243" s="85"/>
      <c r="I243" s="85"/>
    </row>
    <row r="244" spans="7:9" ht="12.75">
      <c r="G244" s="85"/>
      <c r="H244" s="85"/>
      <c r="I244" s="85"/>
    </row>
    <row r="245" spans="7:9" ht="12.75">
      <c r="G245" s="85"/>
      <c r="H245" s="85"/>
      <c r="I245" s="85"/>
    </row>
    <row r="246" spans="7:9" ht="12.75">
      <c r="G246" s="85"/>
      <c r="H246" s="85"/>
      <c r="I246" s="85"/>
    </row>
    <row r="247" spans="7:9" ht="12.75">
      <c r="G247" s="85"/>
      <c r="H247" s="85"/>
      <c r="I247" s="85"/>
    </row>
    <row r="248" spans="7:9" ht="12.75">
      <c r="G248" s="85"/>
      <c r="H248" s="85"/>
      <c r="I248" s="85"/>
    </row>
    <row r="249" spans="7:9" ht="12.75">
      <c r="G249" s="85"/>
      <c r="H249" s="85"/>
      <c r="I249" s="85"/>
    </row>
    <row r="250" spans="7:9" ht="12.75">
      <c r="G250" s="85"/>
      <c r="H250" s="85"/>
      <c r="I250" s="85"/>
    </row>
    <row r="251" spans="7:9" ht="12.75">
      <c r="G251" s="85"/>
      <c r="H251" s="85"/>
      <c r="I251" s="85"/>
    </row>
    <row r="252" spans="7:9" ht="12.75">
      <c r="G252" s="85"/>
      <c r="H252" s="85"/>
      <c r="I252" s="85"/>
    </row>
    <row r="253" spans="7:9" ht="12.75">
      <c r="G253" s="85"/>
      <c r="H253" s="85"/>
      <c r="I253" s="85"/>
    </row>
    <row r="254" spans="7:9" ht="12.75">
      <c r="G254" s="85"/>
      <c r="H254" s="85"/>
      <c r="I254" s="85"/>
    </row>
    <row r="255" spans="7:9" ht="12.75">
      <c r="G255" s="85"/>
      <c r="H255" s="85"/>
      <c r="I255" s="85"/>
    </row>
    <row r="256" spans="7:9" ht="12.75">
      <c r="G256" s="85"/>
      <c r="H256" s="85"/>
      <c r="I256" s="85"/>
    </row>
    <row r="257" spans="7:9" ht="12.75">
      <c r="G257" s="85"/>
      <c r="H257" s="85"/>
      <c r="I257" s="85"/>
    </row>
    <row r="258" spans="7:9" ht="12.75">
      <c r="G258" s="85"/>
      <c r="H258" s="85"/>
      <c r="I258" s="85"/>
    </row>
    <row r="259" spans="7:9" ht="12.75">
      <c r="G259" s="85"/>
      <c r="H259" s="85"/>
      <c r="I259" s="85"/>
    </row>
    <row r="260" spans="7:9" ht="12.75">
      <c r="G260" s="85"/>
      <c r="H260" s="85"/>
      <c r="I260" s="85"/>
    </row>
    <row r="261" spans="7:9" ht="12.75">
      <c r="G261" s="85"/>
      <c r="H261" s="85"/>
      <c r="I261" s="85"/>
    </row>
    <row r="262" spans="7:9" ht="12.75">
      <c r="G262" s="85"/>
      <c r="H262" s="85"/>
      <c r="I262" s="85"/>
    </row>
    <row r="263" spans="7:9" ht="12.75">
      <c r="G263" s="85"/>
      <c r="H263" s="85"/>
      <c r="I263" s="85"/>
    </row>
    <row r="264" spans="7:9" ht="12.75">
      <c r="G264" s="85"/>
      <c r="H264" s="85"/>
      <c r="I264" s="85"/>
    </row>
    <row r="265" spans="7:9" ht="12.75">
      <c r="G265" s="85"/>
      <c r="H265" s="85"/>
      <c r="I265" s="85"/>
    </row>
    <row r="266" spans="7:9" ht="12.75">
      <c r="G266" s="85"/>
      <c r="H266" s="85"/>
      <c r="I266" s="85"/>
    </row>
    <row r="267" spans="7:9" ht="12.75">
      <c r="G267" s="85"/>
      <c r="H267" s="85"/>
      <c r="I267" s="85"/>
    </row>
    <row r="268" spans="7:9" ht="12.75">
      <c r="G268" s="85"/>
      <c r="H268" s="85"/>
      <c r="I268" s="85"/>
    </row>
    <row r="269" spans="7:9" ht="12.75">
      <c r="G269" s="85"/>
      <c r="H269" s="85"/>
      <c r="I269" s="85"/>
    </row>
    <row r="270" spans="7:9" ht="12.75">
      <c r="G270" s="85"/>
      <c r="H270" s="85"/>
      <c r="I270" s="85"/>
    </row>
    <row r="271" spans="7:9" ht="12.75">
      <c r="G271" s="85"/>
      <c r="H271" s="85"/>
      <c r="I271" s="85"/>
    </row>
    <row r="272" spans="7:9" ht="12.75">
      <c r="G272" s="85"/>
      <c r="H272" s="85"/>
      <c r="I272" s="85"/>
    </row>
    <row r="273" spans="7:9" ht="12.75">
      <c r="G273" s="85"/>
      <c r="H273" s="85"/>
      <c r="I273" s="85"/>
    </row>
    <row r="274" spans="7:9" ht="12.75">
      <c r="G274" s="85"/>
      <c r="H274" s="85"/>
      <c r="I274" s="85"/>
    </row>
    <row r="275" spans="7:9" ht="12.75">
      <c r="G275" s="85"/>
      <c r="H275" s="85"/>
      <c r="I275" s="85"/>
    </row>
    <row r="276" spans="7:9" ht="12.75">
      <c r="G276" s="85"/>
      <c r="H276" s="85"/>
      <c r="I276" s="85"/>
    </row>
    <row r="277" spans="7:9" ht="12.75">
      <c r="G277" s="85"/>
      <c r="H277" s="85"/>
      <c r="I277" s="85"/>
    </row>
    <row r="278" spans="7:9" ht="12.75">
      <c r="G278" s="85"/>
      <c r="H278" s="85"/>
      <c r="I278" s="85"/>
    </row>
    <row r="279" spans="7:9" ht="12.75">
      <c r="G279" s="85"/>
      <c r="H279" s="85"/>
      <c r="I279" s="85"/>
    </row>
    <row r="280" spans="7:9" ht="12.75">
      <c r="G280" s="85"/>
      <c r="H280" s="85"/>
      <c r="I280" s="85"/>
    </row>
    <row r="281" spans="7:9" ht="12.75">
      <c r="G281" s="85"/>
      <c r="H281" s="85"/>
      <c r="I281" s="85"/>
    </row>
    <row r="282" spans="7:9" ht="12.75">
      <c r="G282" s="85"/>
      <c r="H282" s="85"/>
      <c r="I282" s="85"/>
    </row>
    <row r="283" spans="7:9" ht="12.75">
      <c r="G283" s="85"/>
      <c r="H283" s="85"/>
      <c r="I283" s="85"/>
    </row>
    <row r="284" spans="7:9" ht="12.75">
      <c r="G284" s="85"/>
      <c r="H284" s="85"/>
      <c r="I284" s="85"/>
    </row>
    <row r="285" spans="7:9" ht="12.75">
      <c r="G285" s="85"/>
      <c r="H285" s="85"/>
      <c r="I285" s="85"/>
    </row>
    <row r="286" spans="7:9" ht="12.75">
      <c r="G286" s="85"/>
      <c r="H286" s="85"/>
      <c r="I286" s="85"/>
    </row>
    <row r="287" spans="7:9" ht="12.75">
      <c r="G287" s="85"/>
      <c r="H287" s="85"/>
      <c r="I287" s="85"/>
    </row>
    <row r="288" spans="7:9" ht="12.75">
      <c r="G288" s="85"/>
      <c r="H288" s="85"/>
      <c r="I288" s="85"/>
    </row>
    <row r="289" spans="7:9" ht="12.75">
      <c r="G289" s="85"/>
      <c r="H289" s="85"/>
      <c r="I289" s="85"/>
    </row>
    <row r="290" spans="7:9" ht="12.75">
      <c r="G290" s="85"/>
      <c r="H290" s="85"/>
      <c r="I290" s="85"/>
    </row>
    <row r="291" spans="7:9" ht="12.75">
      <c r="G291" s="85"/>
      <c r="H291" s="85"/>
      <c r="I291" s="85"/>
    </row>
    <row r="292" spans="7:9" ht="12.75">
      <c r="G292" s="85"/>
      <c r="H292" s="85"/>
      <c r="I292" s="85"/>
    </row>
    <row r="293" spans="7:9" ht="12.75">
      <c r="G293" s="85"/>
      <c r="H293" s="85"/>
      <c r="I293" s="85"/>
    </row>
    <row r="294" spans="7:9" ht="12.75">
      <c r="G294" s="85"/>
      <c r="H294" s="85"/>
      <c r="I294" s="85"/>
    </row>
    <row r="295" spans="7:9" ht="12.75">
      <c r="G295" s="85"/>
      <c r="H295" s="85"/>
      <c r="I295" s="85"/>
    </row>
    <row r="296" spans="7:9" ht="12.75">
      <c r="G296" s="85"/>
      <c r="H296" s="85"/>
      <c r="I296" s="85"/>
    </row>
    <row r="297" spans="7:9" ht="12.75">
      <c r="G297" s="85"/>
      <c r="H297" s="85"/>
      <c r="I297" s="85"/>
    </row>
    <row r="298" spans="7:9" ht="12.75">
      <c r="G298" s="85"/>
      <c r="H298" s="85"/>
      <c r="I298" s="85"/>
    </row>
    <row r="299" spans="7:9" ht="12.75">
      <c r="G299" s="85"/>
      <c r="H299" s="85"/>
      <c r="I299" s="85"/>
    </row>
    <row r="300" spans="7:9" ht="12.75">
      <c r="G300" s="85"/>
      <c r="H300" s="85"/>
      <c r="I300" s="85"/>
    </row>
    <row r="301" spans="7:9" ht="12.75">
      <c r="G301" s="85"/>
      <c r="H301" s="85"/>
      <c r="I301" s="85"/>
    </row>
    <row r="302" spans="7:9" ht="12.75">
      <c r="G302" s="85"/>
      <c r="H302" s="85"/>
      <c r="I302" s="85"/>
    </row>
    <row r="303" spans="7:9" ht="12.75">
      <c r="G303" s="85"/>
      <c r="H303" s="85"/>
      <c r="I303" s="85"/>
    </row>
    <row r="304" spans="7:9" ht="12.75">
      <c r="G304" s="85"/>
      <c r="H304" s="85"/>
      <c r="I304" s="85"/>
    </row>
    <row r="305" spans="7:9" ht="12.75">
      <c r="G305" s="85"/>
      <c r="H305" s="85"/>
      <c r="I305" s="85"/>
    </row>
    <row r="306" spans="7:9" ht="12.75">
      <c r="G306" s="85"/>
      <c r="H306" s="85"/>
      <c r="I306" s="85"/>
    </row>
    <row r="307" spans="7:9" ht="12.75">
      <c r="G307" s="85"/>
      <c r="H307" s="85"/>
      <c r="I307" s="85"/>
    </row>
    <row r="308" spans="7:9" ht="12.75">
      <c r="G308" s="85"/>
      <c r="H308" s="85"/>
      <c r="I308" s="85"/>
    </row>
    <row r="309" spans="7:9" ht="12.75">
      <c r="G309" s="85"/>
      <c r="H309" s="85"/>
      <c r="I309" s="85"/>
    </row>
    <row r="310" spans="7:9" ht="12.75">
      <c r="G310" s="85"/>
      <c r="H310" s="85"/>
      <c r="I310" s="85"/>
    </row>
    <row r="311" spans="7:9" ht="12.75">
      <c r="G311" s="85"/>
      <c r="H311" s="85"/>
      <c r="I311" s="85"/>
    </row>
    <row r="312" spans="7:9" ht="12.75">
      <c r="G312" s="85"/>
      <c r="H312" s="85"/>
      <c r="I312" s="85"/>
    </row>
    <row r="313" spans="7:9" ht="12.75">
      <c r="G313" s="85"/>
      <c r="H313" s="85"/>
      <c r="I313" s="85"/>
    </row>
    <row r="314" spans="7:9" ht="12.75">
      <c r="G314" s="85"/>
      <c r="H314" s="85"/>
      <c r="I314" s="85"/>
    </row>
    <row r="315" spans="7:9" ht="12.75">
      <c r="G315" s="85"/>
      <c r="H315" s="85"/>
      <c r="I315" s="85"/>
    </row>
    <row r="316" spans="7:9" ht="12.75">
      <c r="G316" s="85"/>
      <c r="H316" s="85"/>
      <c r="I316" s="85"/>
    </row>
    <row r="317" spans="7:9" ht="12.75">
      <c r="G317" s="85"/>
      <c r="H317" s="85"/>
      <c r="I317" s="85"/>
    </row>
    <row r="318" spans="7:9" ht="12.75">
      <c r="G318" s="85"/>
      <c r="H318" s="85"/>
      <c r="I318" s="85"/>
    </row>
    <row r="319" spans="7:9" ht="12.75">
      <c r="G319" s="85"/>
      <c r="H319" s="85"/>
      <c r="I319" s="85"/>
    </row>
    <row r="320" spans="7:9" ht="12.75">
      <c r="G320" s="85"/>
      <c r="H320" s="85"/>
      <c r="I320" s="85"/>
    </row>
    <row r="321" spans="7:9" ht="12.75">
      <c r="G321" s="85"/>
      <c r="H321" s="85"/>
      <c r="I321" s="85"/>
    </row>
    <row r="322" spans="7:9" ht="12.75">
      <c r="G322" s="85"/>
      <c r="H322" s="85"/>
      <c r="I322" s="85"/>
    </row>
    <row r="323" spans="7:9" ht="12.75">
      <c r="G323" s="85"/>
      <c r="H323" s="85"/>
      <c r="I323" s="85"/>
    </row>
    <row r="324" spans="7:9" ht="12.75">
      <c r="G324" s="85"/>
      <c r="H324" s="85"/>
      <c r="I324" s="85"/>
    </row>
    <row r="325" spans="7:9" ht="12.75">
      <c r="G325" s="85"/>
      <c r="H325" s="85"/>
      <c r="I325" s="85"/>
    </row>
    <row r="326" spans="7:9" ht="12.75">
      <c r="G326" s="85"/>
      <c r="H326" s="85"/>
      <c r="I326" s="85"/>
    </row>
    <row r="327" spans="7:9" ht="12.75">
      <c r="G327" s="85"/>
      <c r="H327" s="85"/>
      <c r="I327" s="85"/>
    </row>
    <row r="328" spans="7:9" ht="12.75">
      <c r="G328" s="85"/>
      <c r="H328" s="85"/>
      <c r="I328" s="85"/>
    </row>
    <row r="329" spans="7:9" ht="12.75">
      <c r="G329" s="85"/>
      <c r="H329" s="85"/>
      <c r="I329" s="85"/>
    </row>
    <row r="330" spans="7:9" ht="12.75">
      <c r="G330" s="85"/>
      <c r="H330" s="85"/>
      <c r="I330" s="85"/>
    </row>
    <row r="331" spans="7:9" ht="12.75">
      <c r="G331" s="85"/>
      <c r="H331" s="85"/>
      <c r="I331" s="85"/>
    </row>
    <row r="332" spans="7:9" ht="12.75">
      <c r="G332" s="85"/>
      <c r="H332" s="85"/>
      <c r="I332" s="85"/>
    </row>
    <row r="333" spans="7:9" ht="12.75">
      <c r="G333" s="85"/>
      <c r="H333" s="85"/>
      <c r="I333" s="85"/>
    </row>
    <row r="334" spans="7:9" ht="12.75">
      <c r="G334" s="85"/>
      <c r="H334" s="85"/>
      <c r="I334" s="85"/>
    </row>
    <row r="335" spans="7:9" ht="12.75">
      <c r="G335" s="85"/>
      <c r="H335" s="85"/>
      <c r="I335" s="85"/>
    </row>
    <row r="336" spans="7:9" ht="12.75">
      <c r="G336" s="85"/>
      <c r="H336" s="85"/>
      <c r="I336" s="85"/>
    </row>
    <row r="337" spans="7:9" ht="12.75">
      <c r="G337" s="85"/>
      <c r="H337" s="85"/>
      <c r="I337" s="85"/>
    </row>
    <row r="338" spans="7:9" ht="12.75">
      <c r="G338" s="85"/>
      <c r="H338" s="85"/>
      <c r="I338" s="85"/>
    </row>
    <row r="339" spans="7:9" ht="12.75">
      <c r="G339" s="85"/>
      <c r="H339" s="85"/>
      <c r="I339" s="85"/>
    </row>
    <row r="340" spans="7:9" ht="12.75">
      <c r="G340" s="85"/>
      <c r="H340" s="85"/>
      <c r="I340" s="85"/>
    </row>
    <row r="341" spans="7:9" ht="12.75">
      <c r="G341" s="85"/>
      <c r="H341" s="85"/>
      <c r="I341" s="85"/>
    </row>
    <row r="342" spans="7:9" ht="12.75">
      <c r="G342" s="85"/>
      <c r="H342" s="85"/>
      <c r="I342" s="85"/>
    </row>
    <row r="343" spans="7:9" ht="12.75">
      <c r="G343" s="85"/>
      <c r="H343" s="85"/>
      <c r="I343" s="85"/>
    </row>
    <row r="344" spans="7:9" ht="12.75">
      <c r="G344" s="85"/>
      <c r="H344" s="85"/>
      <c r="I344" s="85"/>
    </row>
    <row r="345" spans="7:9" ht="12.75">
      <c r="G345" s="85"/>
      <c r="H345" s="85"/>
      <c r="I345" s="85"/>
    </row>
    <row r="346" spans="7:9" ht="12.75">
      <c r="G346" s="85"/>
      <c r="H346" s="85"/>
      <c r="I346" s="85"/>
    </row>
    <row r="347" spans="7:9" ht="12.75">
      <c r="G347" s="85"/>
      <c r="H347" s="85"/>
      <c r="I347" s="85"/>
    </row>
    <row r="348" spans="7:9" ht="12.75">
      <c r="G348" s="85"/>
      <c r="H348" s="85"/>
      <c r="I348" s="85"/>
    </row>
    <row r="349" spans="7:9" ht="12.75">
      <c r="G349" s="85"/>
      <c r="H349" s="85"/>
      <c r="I349" s="85"/>
    </row>
    <row r="350" spans="7:9" ht="12.75">
      <c r="G350" s="85"/>
      <c r="H350" s="85"/>
      <c r="I350" s="85"/>
    </row>
    <row r="351" spans="7:9" ht="12.75">
      <c r="G351" s="85"/>
      <c r="H351" s="85"/>
      <c r="I351" s="85"/>
    </row>
    <row r="352" spans="7:9" ht="12.75">
      <c r="G352" s="85"/>
      <c r="H352" s="85"/>
      <c r="I352" s="85"/>
    </row>
    <row r="353" spans="7:9" ht="12.75">
      <c r="G353" s="85"/>
      <c r="H353" s="85"/>
      <c r="I353" s="85"/>
    </row>
    <row r="354" spans="7:9" ht="12.75">
      <c r="G354" s="85"/>
      <c r="H354" s="85"/>
      <c r="I354" s="85"/>
    </row>
    <row r="355" spans="7:9" ht="12.75">
      <c r="G355" s="85"/>
      <c r="H355" s="85"/>
      <c r="I355" s="85"/>
    </row>
    <row r="356" spans="7:9" ht="12.75">
      <c r="G356" s="85"/>
      <c r="H356" s="85"/>
      <c r="I356" s="85"/>
    </row>
    <row r="357" spans="7:9" ht="12.75">
      <c r="G357" s="85"/>
      <c r="H357" s="85"/>
      <c r="I357" s="85"/>
    </row>
    <row r="358" spans="7:9" ht="12.75">
      <c r="G358" s="85"/>
      <c r="H358" s="85"/>
      <c r="I358" s="85"/>
    </row>
    <row r="359" spans="7:9" ht="12.75">
      <c r="G359" s="85"/>
      <c r="H359" s="85"/>
      <c r="I359" s="85"/>
    </row>
    <row r="360" spans="7:9" ht="12.75">
      <c r="G360" s="85"/>
      <c r="H360" s="85"/>
      <c r="I360" s="85"/>
    </row>
    <row r="361" spans="7:9" ht="12.75">
      <c r="G361" s="85"/>
      <c r="H361" s="85"/>
      <c r="I361" s="85"/>
    </row>
    <row r="362" spans="7:9" ht="12.75">
      <c r="G362" s="85"/>
      <c r="H362" s="85"/>
      <c r="I362" s="85"/>
    </row>
    <row r="363" spans="7:9" ht="12.75">
      <c r="G363" s="85"/>
      <c r="H363" s="85"/>
      <c r="I363" s="85"/>
    </row>
    <row r="364" spans="7:9" ht="12.75">
      <c r="G364" s="85"/>
      <c r="H364" s="85"/>
      <c r="I364" s="85"/>
    </row>
    <row r="365" spans="7:9" ht="12.75">
      <c r="G365" s="85"/>
      <c r="H365" s="85"/>
      <c r="I365" s="85"/>
    </row>
    <row r="366" spans="7:9" ht="12.75">
      <c r="G366" s="85"/>
      <c r="H366" s="85"/>
      <c r="I366" s="85"/>
    </row>
    <row r="367" spans="7:9" ht="12.75">
      <c r="G367" s="85"/>
      <c r="H367" s="85"/>
      <c r="I367" s="85"/>
    </row>
    <row r="368" spans="7:9" ht="12.75">
      <c r="G368" s="85"/>
      <c r="H368" s="85"/>
      <c r="I368" s="85"/>
    </row>
    <row r="369" spans="7:9" ht="12.75">
      <c r="G369" s="85"/>
      <c r="H369" s="85"/>
      <c r="I369" s="85"/>
    </row>
    <row r="370" spans="7:9" ht="12.75">
      <c r="G370" s="85"/>
      <c r="H370" s="85"/>
      <c r="I370" s="85"/>
    </row>
    <row r="371" spans="7:9" ht="12.75">
      <c r="G371" s="85"/>
      <c r="H371" s="85"/>
      <c r="I371" s="85"/>
    </row>
    <row r="372" spans="7:9" ht="12.75">
      <c r="G372" s="85"/>
      <c r="H372" s="85"/>
      <c r="I372" s="85"/>
    </row>
    <row r="373" spans="7:9" ht="12.75">
      <c r="G373" s="85"/>
      <c r="H373" s="85"/>
      <c r="I373" s="85"/>
    </row>
    <row r="374" spans="7:9" ht="12.75">
      <c r="G374" s="85"/>
      <c r="H374" s="85"/>
      <c r="I374" s="85"/>
    </row>
    <row r="375" spans="7:9" ht="12.75">
      <c r="G375" s="85"/>
      <c r="H375" s="85"/>
      <c r="I375" s="85"/>
    </row>
    <row r="376" spans="7:9" ht="12.75">
      <c r="G376" s="85"/>
      <c r="H376" s="85"/>
      <c r="I376" s="85"/>
    </row>
    <row r="377" spans="7:9" ht="12.75">
      <c r="G377" s="85"/>
      <c r="H377" s="85"/>
      <c r="I377" s="85"/>
    </row>
    <row r="378" spans="7:9" ht="12.75">
      <c r="G378" s="85"/>
      <c r="H378" s="85"/>
      <c r="I378" s="85"/>
    </row>
    <row r="379" spans="7:9" ht="12.75">
      <c r="G379" s="85"/>
      <c r="H379" s="85"/>
      <c r="I379" s="85"/>
    </row>
    <row r="380" spans="7:9" ht="12.75">
      <c r="G380" s="85"/>
      <c r="H380" s="85"/>
      <c r="I380" s="85"/>
    </row>
    <row r="381" spans="7:9" ht="12.75">
      <c r="G381" s="85"/>
      <c r="H381" s="85"/>
      <c r="I381" s="85"/>
    </row>
    <row r="382" spans="7:9" ht="12.75">
      <c r="G382" s="85"/>
      <c r="H382" s="85"/>
      <c r="I382" s="85"/>
    </row>
    <row r="383" spans="7:9" ht="12.75">
      <c r="G383" s="85"/>
      <c r="H383" s="85"/>
      <c r="I383" s="85"/>
    </row>
    <row r="384" spans="7:9" ht="12.75">
      <c r="G384" s="85"/>
      <c r="H384" s="85"/>
      <c r="I384" s="85"/>
    </row>
    <row r="385" spans="7:9" ht="12.75">
      <c r="G385" s="85"/>
      <c r="H385" s="85"/>
      <c r="I385" s="85"/>
    </row>
    <row r="386" spans="7:9" ht="12.75">
      <c r="G386" s="85"/>
      <c r="H386" s="85"/>
      <c r="I386" s="85"/>
    </row>
    <row r="387" spans="7:9" ht="12.75">
      <c r="G387" s="85"/>
      <c r="H387" s="85"/>
      <c r="I387" s="85"/>
    </row>
    <row r="388" spans="7:9" ht="12.75">
      <c r="G388" s="85"/>
      <c r="H388" s="85"/>
      <c r="I388" s="85"/>
    </row>
    <row r="389" spans="7:9" ht="12.75">
      <c r="G389" s="85"/>
      <c r="H389" s="85"/>
      <c r="I389" s="85"/>
    </row>
    <row r="390" spans="7:9" ht="12.75">
      <c r="G390" s="85"/>
      <c r="H390" s="85"/>
      <c r="I390" s="85"/>
    </row>
    <row r="391" spans="7:9" ht="12.75">
      <c r="G391" s="85"/>
      <c r="H391" s="85"/>
      <c r="I391" s="85"/>
    </row>
    <row r="392" spans="7:9" ht="12.75">
      <c r="G392" s="85"/>
      <c r="H392" s="85"/>
      <c r="I392" s="85"/>
    </row>
    <row r="393" spans="7:9" ht="12.75">
      <c r="G393" s="85"/>
      <c r="H393" s="85"/>
      <c r="I393" s="85"/>
    </row>
    <row r="394" spans="7:9" ht="12.75">
      <c r="G394" s="85"/>
      <c r="H394" s="85"/>
      <c r="I394" s="85"/>
    </row>
    <row r="395" spans="7:9" ht="12.75">
      <c r="G395" s="85"/>
      <c r="H395" s="85"/>
      <c r="I395" s="85"/>
    </row>
    <row r="396" spans="7:9" ht="12.75">
      <c r="G396" s="85"/>
      <c r="H396" s="85"/>
      <c r="I396" s="85"/>
    </row>
    <row r="397" spans="7:9" ht="12.75">
      <c r="G397" s="85"/>
      <c r="H397" s="85"/>
      <c r="I397" s="85"/>
    </row>
    <row r="398" spans="7:9" ht="12.75">
      <c r="G398" s="85"/>
      <c r="H398" s="85"/>
      <c r="I398" s="85"/>
    </row>
    <row r="399" spans="7:9" ht="12.75">
      <c r="G399" s="85"/>
      <c r="H399" s="85"/>
      <c r="I399" s="85"/>
    </row>
    <row r="400" spans="7:9" ht="12.75">
      <c r="G400" s="85"/>
      <c r="H400" s="85"/>
      <c r="I400" s="85"/>
    </row>
    <row r="401" spans="7:9" ht="12.75">
      <c r="G401" s="85"/>
      <c r="H401" s="85"/>
      <c r="I401" s="85"/>
    </row>
    <row r="402" spans="7:9" ht="12.75">
      <c r="G402" s="85"/>
      <c r="H402" s="85"/>
      <c r="I402" s="85"/>
    </row>
    <row r="403" spans="7:9" ht="12.75">
      <c r="G403" s="85"/>
      <c r="H403" s="85"/>
      <c r="I403" s="85"/>
    </row>
    <row r="404" spans="7:9" ht="12.75">
      <c r="G404" s="85"/>
      <c r="H404" s="85"/>
      <c r="I404" s="85"/>
    </row>
    <row r="405" spans="7:9" ht="12.75">
      <c r="G405" s="85"/>
      <c r="H405" s="85"/>
      <c r="I405" s="85"/>
    </row>
    <row r="406" spans="7:9" ht="12.75">
      <c r="G406" s="85"/>
      <c r="H406" s="85"/>
      <c r="I406" s="85"/>
    </row>
    <row r="407" spans="7:9" ht="12.75">
      <c r="G407" s="85"/>
      <c r="H407" s="85"/>
      <c r="I407" s="85"/>
    </row>
    <row r="408" spans="7:9" ht="12.75">
      <c r="G408" s="85"/>
      <c r="H408" s="85"/>
      <c r="I408" s="85"/>
    </row>
    <row r="409" spans="7:9" ht="12.75">
      <c r="G409" s="85"/>
      <c r="H409" s="85"/>
      <c r="I409" s="85"/>
    </row>
    <row r="410" spans="7:9" ht="12.75">
      <c r="G410" s="85"/>
      <c r="H410" s="85"/>
      <c r="I410" s="85"/>
    </row>
    <row r="411" spans="7:9" ht="12.75">
      <c r="G411" s="85"/>
      <c r="H411" s="85"/>
      <c r="I411" s="85"/>
    </row>
    <row r="412" spans="7:9" ht="12.75">
      <c r="G412" s="85"/>
      <c r="H412" s="85"/>
      <c r="I412" s="85"/>
    </row>
    <row r="413" spans="7:9" ht="12.75">
      <c r="G413" s="85"/>
      <c r="H413" s="85"/>
      <c r="I413" s="85"/>
    </row>
    <row r="414" spans="7:9" ht="12.75">
      <c r="G414" s="85"/>
      <c r="H414" s="85"/>
      <c r="I414" s="85"/>
    </row>
    <row r="415" spans="7:9" ht="12.75">
      <c r="G415" s="85"/>
      <c r="H415" s="85"/>
      <c r="I415" s="85"/>
    </row>
    <row r="416" spans="7:9" ht="12.75">
      <c r="G416" s="85"/>
      <c r="H416" s="85"/>
      <c r="I416" s="85"/>
    </row>
    <row r="417" spans="7:9" ht="12.75">
      <c r="G417" s="85"/>
      <c r="H417" s="85"/>
      <c r="I417" s="85"/>
    </row>
    <row r="418" spans="7:9" ht="12.75">
      <c r="G418" s="85"/>
      <c r="H418" s="85"/>
      <c r="I418" s="85"/>
    </row>
    <row r="419" spans="7:9" ht="12.75">
      <c r="G419" s="85"/>
      <c r="H419" s="85"/>
      <c r="I419" s="85"/>
    </row>
    <row r="420" spans="7:9" ht="12.75">
      <c r="G420" s="85"/>
      <c r="H420" s="85"/>
      <c r="I420" s="85"/>
    </row>
    <row r="421" spans="7:9" ht="12.75">
      <c r="G421" s="85"/>
      <c r="H421" s="85"/>
      <c r="I421" s="85"/>
    </row>
    <row r="422" spans="7:9" ht="12.75">
      <c r="G422" s="85"/>
      <c r="H422" s="85"/>
      <c r="I422" s="85"/>
    </row>
    <row r="423" spans="7:9" ht="12.75">
      <c r="G423" s="85"/>
      <c r="H423" s="85"/>
      <c r="I423" s="85"/>
    </row>
    <row r="424" spans="7:9" ht="12.75">
      <c r="G424" s="85"/>
      <c r="H424" s="85"/>
      <c r="I424" s="85"/>
    </row>
    <row r="425" spans="7:9" ht="12.75">
      <c r="G425" s="85"/>
      <c r="H425" s="85"/>
      <c r="I425" s="85"/>
    </row>
    <row r="426" spans="7:9" ht="12.75">
      <c r="G426" s="85"/>
      <c r="H426" s="85"/>
      <c r="I426" s="85"/>
    </row>
    <row r="427" spans="7:9" ht="12.75">
      <c r="G427" s="85"/>
      <c r="H427" s="85"/>
      <c r="I427" s="85"/>
    </row>
    <row r="428" spans="7:9" ht="12.75">
      <c r="G428" s="85"/>
      <c r="H428" s="85"/>
      <c r="I428" s="85"/>
    </row>
    <row r="429" spans="7:9" ht="12.75">
      <c r="G429" s="85"/>
      <c r="H429" s="85"/>
      <c r="I429" s="85"/>
    </row>
    <row r="430" spans="7:9" ht="12.75">
      <c r="G430" s="85"/>
      <c r="H430" s="85"/>
      <c r="I430" s="85"/>
    </row>
    <row r="431" spans="7:9" ht="12.75">
      <c r="G431" s="85"/>
      <c r="H431" s="85"/>
      <c r="I431" s="85"/>
    </row>
    <row r="432" spans="7:9" ht="12.75">
      <c r="G432" s="85"/>
      <c r="H432" s="85"/>
      <c r="I432" s="85"/>
    </row>
    <row r="433" spans="7:9" ht="12.75">
      <c r="G433" s="85"/>
      <c r="H433" s="85"/>
      <c r="I433" s="85"/>
    </row>
    <row r="434" spans="7:9" ht="12.75">
      <c r="G434" s="85"/>
      <c r="H434" s="85"/>
      <c r="I434" s="85"/>
    </row>
    <row r="435" spans="7:9" ht="12.75">
      <c r="G435" s="85"/>
      <c r="H435" s="85"/>
      <c r="I435" s="85"/>
    </row>
    <row r="436" spans="7:9" ht="12.75">
      <c r="G436" s="85"/>
      <c r="H436" s="85"/>
      <c r="I436" s="85"/>
    </row>
    <row r="437" spans="7:9" ht="12.75">
      <c r="G437" s="85"/>
      <c r="H437" s="85"/>
      <c r="I437" s="85"/>
    </row>
    <row r="438" spans="7:9" ht="12.75">
      <c r="G438" s="85"/>
      <c r="H438" s="85"/>
      <c r="I438" s="85"/>
    </row>
    <row r="439" spans="7:9" ht="12.75">
      <c r="G439" s="85"/>
      <c r="H439" s="85"/>
      <c r="I439" s="85"/>
    </row>
    <row r="440" spans="7:9" ht="12.75">
      <c r="G440" s="85"/>
      <c r="H440" s="85"/>
      <c r="I440" s="85"/>
    </row>
    <row r="441" spans="7:9" ht="12.75">
      <c r="G441" s="85"/>
      <c r="H441" s="85"/>
      <c r="I441" s="85"/>
    </row>
    <row r="442" spans="7:9" ht="12.75">
      <c r="G442" s="85"/>
      <c r="H442" s="85"/>
      <c r="I442" s="85"/>
    </row>
    <row r="443" spans="7:9" ht="12.75">
      <c r="G443" s="85"/>
      <c r="H443" s="85"/>
      <c r="I443" s="85"/>
    </row>
    <row r="444" spans="7:9" ht="12.75">
      <c r="G444" s="85"/>
      <c r="H444" s="85"/>
      <c r="I444" s="85"/>
    </row>
    <row r="445" spans="7:9" ht="12.75">
      <c r="G445" s="85"/>
      <c r="H445" s="85"/>
      <c r="I445" s="85"/>
    </row>
    <row r="446" spans="7:9" ht="12.75">
      <c r="G446" s="85"/>
      <c r="H446" s="85"/>
      <c r="I446" s="85"/>
    </row>
    <row r="447" spans="7:9" ht="12.75">
      <c r="G447" s="85"/>
      <c r="H447" s="85"/>
      <c r="I447" s="85"/>
    </row>
    <row r="448" spans="7:9" ht="12.75">
      <c r="G448" s="85"/>
      <c r="H448" s="85"/>
      <c r="I448" s="85"/>
    </row>
    <row r="449" spans="7:9" ht="12.75">
      <c r="G449" s="85"/>
      <c r="H449" s="85"/>
      <c r="I449" s="85"/>
    </row>
    <row r="450" spans="7:9" ht="12.75">
      <c r="G450" s="85"/>
      <c r="H450" s="85"/>
      <c r="I450" s="85"/>
    </row>
    <row r="451" spans="7:9" ht="12.75">
      <c r="G451" s="85"/>
      <c r="H451" s="85"/>
      <c r="I451" s="85"/>
    </row>
    <row r="452" spans="7:9" ht="12.75">
      <c r="G452" s="85"/>
      <c r="H452" s="85"/>
      <c r="I452" s="85"/>
    </row>
    <row r="453" spans="7:9" ht="12.75">
      <c r="G453" s="85"/>
      <c r="H453" s="85"/>
      <c r="I453" s="85"/>
    </row>
    <row r="454" spans="7:9" ht="12.75">
      <c r="G454" s="85"/>
      <c r="H454" s="85"/>
      <c r="I454" s="85"/>
    </row>
    <row r="455" spans="7:9" ht="12.75">
      <c r="G455" s="85"/>
      <c r="H455" s="85"/>
      <c r="I455" s="85"/>
    </row>
    <row r="456" spans="7:9" ht="12.75">
      <c r="G456" s="85"/>
      <c r="H456" s="85"/>
      <c r="I456" s="85"/>
    </row>
    <row r="457" spans="7:9" ht="12.75">
      <c r="G457" s="85"/>
      <c r="H457" s="85"/>
      <c r="I457" s="85"/>
    </row>
    <row r="458" spans="7:9" ht="12.75">
      <c r="G458" s="85"/>
      <c r="H458" s="85"/>
      <c r="I458" s="85"/>
    </row>
    <row r="459" spans="7:9" ht="12.75">
      <c r="G459" s="85"/>
      <c r="H459" s="85"/>
      <c r="I459" s="85"/>
    </row>
    <row r="460" spans="7:9" ht="12.75">
      <c r="G460" s="85"/>
      <c r="H460" s="85"/>
      <c r="I460" s="85"/>
    </row>
    <row r="461" spans="7:9" ht="12.75">
      <c r="G461" s="85"/>
      <c r="H461" s="85"/>
      <c r="I461" s="85"/>
    </row>
    <row r="462" spans="7:9" ht="12.75">
      <c r="G462" s="85"/>
      <c r="H462" s="85"/>
      <c r="I462" s="85"/>
    </row>
  </sheetData>
  <sheetProtection/>
  <mergeCells count="11">
    <mergeCell ref="A55:B55"/>
    <mergeCell ref="A133:B133"/>
    <mergeCell ref="A143:B143"/>
    <mergeCell ref="A79:B79"/>
    <mergeCell ref="A80:B80"/>
    <mergeCell ref="C3:C4"/>
    <mergeCell ref="D3:D4"/>
    <mergeCell ref="A1:E1"/>
    <mergeCell ref="A2:E2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Kazna8</cp:lastModifiedBy>
  <dcterms:created xsi:type="dcterms:W3CDTF">2013-04-08T06:57:44Z</dcterms:created>
  <dcterms:modified xsi:type="dcterms:W3CDTF">2013-09-17T09:30:09Z</dcterms:modified>
  <cp:category/>
  <cp:version/>
  <cp:contentType/>
  <cp:contentStatus/>
</cp:coreProperties>
</file>